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 (2)" sheetId="1" r:id="rId1"/>
  </sheets>
  <definedNames>
    <definedName name="chuong_phuluc_39" localSheetId="0">'Sheet1 (2)'!#REF!</definedName>
    <definedName name="chuong_phuluc_39_name" localSheetId="0">'Sheet1 (2)'!$A$2</definedName>
    <definedName name="_xlnm.Print_Area" localSheetId="0">'Sheet1 (2)'!$A$1:$K$18</definedName>
    <definedName name="_xlnm.Print_Titles" localSheetId="0">'Sheet1 (2)'!$6:$9</definedName>
  </definedNames>
  <calcPr fullCalcOnLoad="1"/>
</workbook>
</file>

<file path=xl/sharedStrings.xml><?xml version="1.0" encoding="utf-8"?>
<sst xmlns="http://schemas.openxmlformats.org/spreadsheetml/2006/main" count="31" uniqueCount="31">
  <si>
    <t>STT</t>
  </si>
  <si>
    <t>Tên đơn vị</t>
  </si>
  <si>
    <t>Tổng thu NSNN trên địa bàn</t>
  </si>
  <si>
    <t>Thu NSĐP được hưởng theo phân cấp</t>
  </si>
  <si>
    <t>Chia ra</t>
  </si>
  <si>
    <t>Số bổ sung cân đối từ ngân sách cấp trên</t>
  </si>
  <si>
    <t>Số bổ sung thực hiện cải cách tiền lương</t>
  </si>
  <si>
    <t>Thu chuyển nguồn từ năm trước chuyển sang</t>
  </si>
  <si>
    <t>Tổng chi cân đối NSĐP</t>
  </si>
  <si>
    <t>Thu NSĐP hưởng 100%</t>
  </si>
  <si>
    <t>Thu phân chia</t>
  </si>
  <si>
    <t>Tổng số</t>
  </si>
  <si>
    <t>Trong đó: Phần NSĐP được hưởng</t>
  </si>
  <si>
    <t>A</t>
  </si>
  <si>
    <t>B</t>
  </si>
  <si>
    <t>2=3+5</t>
  </si>
  <si>
    <t>9=2+6+7+8</t>
  </si>
  <si>
    <t>TỔNG SỐ</t>
  </si>
  <si>
    <t>Đơn vị: Triệu đồng</t>
  </si>
  <si>
    <t>PHỤ LỤC VIII</t>
  </si>
  <si>
    <t>Phường Bình Thủy</t>
  </si>
  <si>
    <t>Phường An Thới</t>
  </si>
  <si>
    <t>Phường Bùi Hữu Nghĩa</t>
  </si>
  <si>
    <t>Phường Trà An</t>
  </si>
  <si>
    <t>Phường Trà Nóc</t>
  </si>
  <si>
    <t>Phường Long Hòa</t>
  </si>
  <si>
    <t>Phường Long Tuyền</t>
  </si>
  <si>
    <t>Phường Thới An Đông</t>
  </si>
  <si>
    <t>DỰ TOÁN THU, CHI NGÂN SÁCH ĐỊA PHƯƠNG VÀ SỐ BỔ SUNG CÂN ĐỐI 
TỪ NGÂN SÁCH CẤP TRÊN CHO NGÂN SÁCH CẤP DƯỚI NĂM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</si>
  <si>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</si>
  <si>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(Kèm theo Tờ trình số 1928/TTr-UBND ngày 04 tháng 12 năm 2020 của Ủy ban nhân dân quận Bình Thủy)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</si>
</sst>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72" fontId="46" fillId="0" borderId="10" xfId="41" applyNumberFormat="1" applyFont="1" applyBorder="1" applyAlignment="1">
      <alignment horizontal="center" vertical="center" wrapText="1"/>
    </xf>
    <xf numFmtId="172" fontId="46" fillId="0" borderId="10" xfId="41" applyNumberFormat="1" applyFont="1" applyBorder="1" applyAlignment="1">
      <alignment vertical="center" wrapText="1"/>
    </xf>
    <xf numFmtId="172" fontId="46" fillId="0" borderId="10" xfId="41" applyNumberFormat="1" applyFont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72" fontId="45" fillId="0" borderId="10" xfId="41" applyNumberFormat="1" applyFont="1" applyFill="1" applyBorder="1" applyAlignment="1">
      <alignment horizontal="center" vertical="center" wrapText="1"/>
    </xf>
    <xf numFmtId="172" fontId="45" fillId="0" borderId="10" xfId="41" applyNumberFormat="1" applyFont="1" applyFill="1" applyBorder="1" applyAlignment="1">
      <alignment horizontal="right" vertical="center" wrapText="1"/>
    </xf>
    <xf numFmtId="172" fontId="43" fillId="0" borderId="10" xfId="41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172" fontId="41" fillId="0" borderId="0" xfId="0" applyNumberFormat="1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5.7109375" style="1" customWidth="1"/>
    <col min="2" max="2" width="26.140625" style="1" customWidth="1"/>
    <col min="3" max="3" width="12.421875" style="1" customWidth="1"/>
    <col min="4" max="4" width="12.140625" style="1" customWidth="1"/>
    <col min="5" max="5" width="15.8515625" style="1" customWidth="1"/>
    <col min="6" max="6" width="12.7109375" style="1" customWidth="1"/>
    <col min="7" max="7" width="13.57421875" style="1" customWidth="1"/>
    <col min="8" max="8" width="12.28125" style="1" customWidth="1"/>
    <col min="9" max="9" width="11.7109375" style="1" customWidth="1"/>
    <col min="10" max="10" width="12.421875" style="1" customWidth="1"/>
    <col min="11" max="11" width="15.140625" style="1" customWidth="1"/>
    <col min="12" max="16384" width="9.140625" style="1" customWidth="1"/>
  </cols>
  <sheetData>
    <row r="1" spans="1:11" ht="16.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2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16.5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3"/>
    </row>
    <row r="4" ht="9" customHeight="1"/>
    <row r="5" spans="10:11" ht="16.5">
      <c r="J5" s="5"/>
      <c r="K5" s="6" t="s">
        <v>18</v>
      </c>
    </row>
    <row r="6" spans="1:11" ht="16.5" customHeight="1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/>
      <c r="G6" s="20"/>
      <c r="H6" s="20" t="s">
        <v>5</v>
      </c>
      <c r="I6" s="20" t="s">
        <v>6</v>
      </c>
      <c r="J6" s="20" t="s">
        <v>7</v>
      </c>
      <c r="K6" s="20" t="s">
        <v>8</v>
      </c>
    </row>
    <row r="7" spans="1:11" ht="16.5" customHeight="1">
      <c r="A7" s="20"/>
      <c r="B7" s="20"/>
      <c r="C7" s="20"/>
      <c r="D7" s="20"/>
      <c r="E7" s="20" t="s">
        <v>9</v>
      </c>
      <c r="F7" s="20" t="s">
        <v>10</v>
      </c>
      <c r="G7" s="20"/>
      <c r="H7" s="20"/>
      <c r="I7" s="20"/>
      <c r="J7" s="20"/>
      <c r="K7" s="20"/>
    </row>
    <row r="8" spans="1:11" ht="74.25" customHeight="1">
      <c r="A8" s="20"/>
      <c r="B8" s="20"/>
      <c r="C8" s="20"/>
      <c r="D8" s="20"/>
      <c r="E8" s="20"/>
      <c r="F8" s="18" t="s">
        <v>11</v>
      </c>
      <c r="G8" s="18" t="s">
        <v>12</v>
      </c>
      <c r="H8" s="20"/>
      <c r="I8" s="20"/>
      <c r="J8" s="20"/>
      <c r="K8" s="20"/>
    </row>
    <row r="9" spans="1:14" s="2" customFormat="1" ht="16.5">
      <c r="A9" s="18" t="s">
        <v>13</v>
      </c>
      <c r="B9" s="18" t="s">
        <v>14</v>
      </c>
      <c r="C9" s="18">
        <v>1</v>
      </c>
      <c r="D9" s="18" t="s">
        <v>15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 t="s">
        <v>16</v>
      </c>
      <c r="N9" s="2" t="s">
        <v>29</v>
      </c>
    </row>
    <row r="10" spans="1:11" ht="16.5">
      <c r="A10" s="7"/>
      <c r="B10" s="8" t="s">
        <v>17</v>
      </c>
      <c r="C10" s="9">
        <f>SUM(C11:C18)</f>
        <v>32360</v>
      </c>
      <c r="D10" s="9">
        <f>SUM(D11:D18)</f>
        <v>17063</v>
      </c>
      <c r="E10" s="9">
        <f aca="true" t="shared" si="0" ref="E10:J10">SUM(E11:E18)</f>
        <v>2056</v>
      </c>
      <c r="F10" s="9">
        <f t="shared" si="0"/>
        <v>30304</v>
      </c>
      <c r="G10" s="9">
        <f t="shared" si="0"/>
        <v>15007</v>
      </c>
      <c r="H10" s="10">
        <f t="shared" si="0"/>
        <v>35095</v>
      </c>
      <c r="I10" s="9">
        <f t="shared" si="0"/>
        <v>0</v>
      </c>
      <c r="J10" s="9">
        <f t="shared" si="0"/>
        <v>0</v>
      </c>
      <c r="K10" s="11">
        <f>SUM(K11:K18)</f>
        <v>52158</v>
      </c>
    </row>
    <row r="11" spans="1:14" s="17" customFormat="1" ht="25.5" customHeight="1">
      <c r="A11" s="12">
        <v>1</v>
      </c>
      <c r="B11" s="13" t="s">
        <v>20</v>
      </c>
      <c r="C11" s="16">
        <v>7040</v>
      </c>
      <c r="D11" s="16">
        <v>3130</v>
      </c>
      <c r="E11" s="16">
        <f>335+15</f>
        <v>350</v>
      </c>
      <c r="F11" s="14">
        <f>C11-E11</f>
        <v>6690</v>
      </c>
      <c r="G11" s="16">
        <f>D11-E11</f>
        <v>2780</v>
      </c>
      <c r="H11" s="16">
        <v>3629</v>
      </c>
      <c r="I11" s="14"/>
      <c r="J11" s="14"/>
      <c r="K11" s="15">
        <f>+D11+H11+I11+J11</f>
        <v>6759</v>
      </c>
      <c r="N11" s="19"/>
    </row>
    <row r="12" spans="1:11" s="17" customFormat="1" ht="25.5" customHeight="1">
      <c r="A12" s="12">
        <v>2</v>
      </c>
      <c r="B12" s="13" t="s">
        <v>21</v>
      </c>
      <c r="C12" s="16">
        <v>7075</v>
      </c>
      <c r="D12" s="16">
        <v>2884</v>
      </c>
      <c r="E12" s="16">
        <f>270+20</f>
        <v>290</v>
      </c>
      <c r="F12" s="14">
        <f aca="true" t="shared" si="1" ref="F12:F18">C12-E12</f>
        <v>6785</v>
      </c>
      <c r="G12" s="16">
        <f aca="true" t="shared" si="2" ref="G12:G18">D12-E12</f>
        <v>2594</v>
      </c>
      <c r="H12" s="16">
        <v>3407</v>
      </c>
      <c r="I12" s="14"/>
      <c r="J12" s="14"/>
      <c r="K12" s="15">
        <f aca="true" t="shared" si="3" ref="K12:K18">+D12+H12+I12+J12</f>
        <v>6291</v>
      </c>
    </row>
    <row r="13" spans="1:11" s="17" customFormat="1" ht="25.5" customHeight="1">
      <c r="A13" s="12">
        <v>3</v>
      </c>
      <c r="B13" s="13" t="s">
        <v>22</v>
      </c>
      <c r="C13" s="16">
        <v>3845</v>
      </c>
      <c r="D13" s="16">
        <v>1867</v>
      </c>
      <c r="E13" s="16">
        <f>260+11</f>
        <v>271</v>
      </c>
      <c r="F13" s="14">
        <f>C13-E13</f>
        <v>3574</v>
      </c>
      <c r="G13" s="16">
        <f>D13-E13</f>
        <v>1596</v>
      </c>
      <c r="H13" s="16">
        <f>4575+30</f>
        <v>4605</v>
      </c>
      <c r="I13" s="14"/>
      <c r="J13" s="14"/>
      <c r="K13" s="15">
        <f t="shared" si="3"/>
        <v>6472</v>
      </c>
    </row>
    <row r="14" spans="1:11" s="17" customFormat="1" ht="25.5" customHeight="1">
      <c r="A14" s="12">
        <v>4</v>
      </c>
      <c r="B14" s="13" t="s">
        <v>23</v>
      </c>
      <c r="C14" s="16">
        <v>2170</v>
      </c>
      <c r="D14" s="16">
        <v>1744</v>
      </c>
      <c r="E14" s="16">
        <f>130+13</f>
        <v>143</v>
      </c>
      <c r="F14" s="14">
        <f t="shared" si="1"/>
        <v>2027</v>
      </c>
      <c r="G14" s="16">
        <f t="shared" si="2"/>
        <v>1601</v>
      </c>
      <c r="H14" s="16">
        <v>4290</v>
      </c>
      <c r="I14" s="14"/>
      <c r="J14" s="14"/>
      <c r="K14" s="15">
        <f t="shared" si="3"/>
        <v>6034</v>
      </c>
    </row>
    <row r="15" spans="1:11" s="17" customFormat="1" ht="25.5" customHeight="1">
      <c r="A15" s="12">
        <v>5</v>
      </c>
      <c r="B15" s="13" t="s">
        <v>24</v>
      </c>
      <c r="C15" s="16">
        <v>4830</v>
      </c>
      <c r="D15" s="16">
        <v>2231</v>
      </c>
      <c r="E15" s="16">
        <f>265+77</f>
        <v>342</v>
      </c>
      <c r="F15" s="14">
        <f t="shared" si="1"/>
        <v>4488</v>
      </c>
      <c r="G15" s="16">
        <f t="shared" si="2"/>
        <v>1889</v>
      </c>
      <c r="H15" s="16">
        <v>3819</v>
      </c>
      <c r="I15" s="14"/>
      <c r="J15" s="14"/>
      <c r="K15" s="15">
        <f t="shared" si="3"/>
        <v>6050</v>
      </c>
    </row>
    <row r="16" spans="1:11" s="17" customFormat="1" ht="25.5" customHeight="1">
      <c r="A16" s="12">
        <v>6</v>
      </c>
      <c r="B16" s="13" t="s">
        <v>25</v>
      </c>
      <c r="C16" s="16">
        <v>3180</v>
      </c>
      <c r="D16" s="16">
        <v>2180</v>
      </c>
      <c r="E16" s="16">
        <f>210+15</f>
        <v>225</v>
      </c>
      <c r="F16" s="14">
        <f t="shared" si="1"/>
        <v>2955</v>
      </c>
      <c r="G16" s="16">
        <f t="shared" si="2"/>
        <v>1955</v>
      </c>
      <c r="H16" s="16">
        <v>4663</v>
      </c>
      <c r="I16" s="14"/>
      <c r="J16" s="14"/>
      <c r="K16" s="15">
        <f t="shared" si="3"/>
        <v>6843</v>
      </c>
    </row>
    <row r="17" spans="1:11" s="17" customFormat="1" ht="25.5" customHeight="1">
      <c r="A17" s="12">
        <v>7</v>
      </c>
      <c r="B17" s="13" t="s">
        <v>26</v>
      </c>
      <c r="C17" s="16">
        <v>3030</v>
      </c>
      <c r="D17" s="16">
        <v>2125</v>
      </c>
      <c r="E17" s="16">
        <f>190+85</f>
        <v>275</v>
      </c>
      <c r="F17" s="14">
        <f t="shared" si="1"/>
        <v>2755</v>
      </c>
      <c r="G17" s="16">
        <f t="shared" si="2"/>
        <v>1850</v>
      </c>
      <c r="H17" s="16">
        <v>4458</v>
      </c>
      <c r="I17" s="14"/>
      <c r="J17" s="14"/>
      <c r="K17" s="15">
        <f t="shared" si="3"/>
        <v>6583</v>
      </c>
    </row>
    <row r="18" spans="1:11" s="17" customFormat="1" ht="25.5" customHeight="1">
      <c r="A18" s="12">
        <v>8</v>
      </c>
      <c r="B18" s="13" t="s">
        <v>27</v>
      </c>
      <c r="C18" s="16">
        <v>1190</v>
      </c>
      <c r="D18" s="16">
        <v>902</v>
      </c>
      <c r="E18" s="16">
        <f>100+60</f>
        <v>160</v>
      </c>
      <c r="F18" s="14">
        <f t="shared" si="1"/>
        <v>1030</v>
      </c>
      <c r="G18" s="16">
        <f t="shared" si="2"/>
        <v>742</v>
      </c>
      <c r="H18" s="16">
        <v>6224</v>
      </c>
      <c r="I18" s="14"/>
      <c r="J18" s="14"/>
      <c r="K18" s="15">
        <f t="shared" si="3"/>
        <v>7126</v>
      </c>
    </row>
    <row r="21" spans="6:7" ht="15">
      <c r="F21" s="4"/>
      <c r="G21" s="4"/>
    </row>
  </sheetData>
  <sheetProtection/>
  <mergeCells count="14">
    <mergeCell ref="D6:D8"/>
    <mergeCell ref="E6:G6"/>
    <mergeCell ref="H6:H8"/>
    <mergeCell ref="I6:I8"/>
    <mergeCell ref="J6:J8"/>
    <mergeCell ref="K6:K8"/>
    <mergeCell ref="E7:E8"/>
    <mergeCell ref="F7:G7"/>
    <mergeCell ref="A1:K1"/>
    <mergeCell ref="A2:K2"/>
    <mergeCell ref="A3:K3"/>
    <mergeCell ref="A6:A8"/>
    <mergeCell ref="B6:B8"/>
    <mergeCell ref="C6:C8"/>
  </mergeCells>
  <printOptions horizontalCentered="1"/>
  <pageMargins left="0.5" right="0.5" top="0.7" bottom="0.7" header="0.3" footer="0.5"/>
  <pageSetup fitToHeight="0" horizontalDpi="600" verticalDpi="600" orientation="landscape" paperSize="9" scale="90" r:id="rId1"/>
  <headerFooter>
    <oddHeader>&amp;R&amp;9Biểu mẫu số 39 -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2019-12-10T06:54:59Z</cp:lastPrinted>
  <dcterms:created xsi:type="dcterms:W3CDTF">2017-06-07T06:42:17Z</dcterms:created>
  <dcterms:modified xsi:type="dcterms:W3CDTF">2020-12-08T01:44:28Z</dcterms:modified>
  <cp:category/>
  <cp:version/>
  <cp:contentType/>
  <cp:contentStatus/>
</cp:coreProperties>
</file>