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" sheetId="1" r:id="rId1"/>
  </sheets>
  <definedNames>
    <definedName name="chuong_phuluc_16" localSheetId="0">'Sheet1'!#REF!</definedName>
    <definedName name="chuong_phuluc_16_name" localSheetId="0">'Sheet1'!$A$2</definedName>
    <definedName name="_xlnm.Print_Area" localSheetId="0">'Sheet1'!$A$1:$H$61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<sst xmlns="http://schemas.openxmlformats.org/spreadsheetml/2006/main" count="74" uniqueCount="62">
  <si>
    <t>STT</t>
  </si>
  <si>
    <t>Nội dung</t>
  </si>
  <si>
    <t>So sánh (%)</t>
  </si>
  <si>
    <t>Tổng thu NSNN</t>
  </si>
  <si>
    <t>Thu NSĐP</t>
  </si>
  <si>
    <t>A</t>
  </si>
  <si>
    <t>B</t>
  </si>
  <si>
    <t>5=3/1</t>
  </si>
  <si>
    <t>6=4/2</t>
  </si>
  <si>
    <t>TỔNG THU NSNN</t>
  </si>
  <si>
    <t>I</t>
  </si>
  <si>
    <t>Thu nội địa</t>
  </si>
  <si>
    <t>Thuế thu nhập cá nhân</t>
  </si>
  <si>
    <t xml:space="preserve">Thuế bảo vệ môi trường </t>
  </si>
  <si>
    <t>Thuế BVMT thu từ hàng hóa nhập khẩu</t>
  </si>
  <si>
    <t>Lệ phí trước bạ</t>
  </si>
  <si>
    <t>Thu phí, lệ phí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</si>
  <si>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</si>
  <si>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</si>
  <si>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</si>
  <si>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</si>
  <si>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</si>
  <si>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 xml:space="preserve">Thu từ hoạt động xổ số kiến thiết </t>
  </si>
  <si>
    <t>Thu khác ngân sách</t>
  </si>
  <si>
    <t>II</t>
  </si>
  <si>
    <t>Thu từ hoạt động xuất, nhập khẩu</t>
  </si>
  <si>
    <t>Thuế GTGT thu từ hàng hóa nhập khẩu</t>
  </si>
  <si>
    <t>Thuế xuất khẩu</t>
  </si>
  <si>
    <t>Thuế nhập khẩu</t>
  </si>
  <si>
    <t>Thuế TTĐB thu từ hàng hóa nhập khẩu</t>
  </si>
  <si>
    <t>Thu khác</t>
  </si>
  <si>
    <t>Đơn vị: Triệu đồng</t>
  </si>
  <si>
    <t>- Thuế BVMT thu từ hàng hóa sản xuất, kinh doanh trong nước</t>
  </si>
  <si>
    <t>- Thuế BVMT thu từ hàng hóa nhập khẩu</t>
  </si>
  <si>
    <t xml:space="preserve">Thu từ khu vực DNNN do trung ương quản lý </t>
  </si>
  <si>
    <t xml:space="preserve">- Thuế giá trị gia tăng </t>
  </si>
  <si>
    <t xml:space="preserve">- Thuế thu nhập doanh nghiệp </t>
  </si>
  <si>
    <t>- Thuế tiêu thụ đặc biệt</t>
  </si>
  <si>
    <t>- Thuế tài nguyên</t>
  </si>
  <si>
    <t xml:space="preserve">Thu từ khu vực DNNN do địa phương quản lý </t>
  </si>
  <si>
    <t xml:space="preserve">- Thuế tiêu thụ đặc biệt </t>
  </si>
  <si>
    <t xml:space="preserve">Thu từ khu vực doanh nghiệp có vốn đầu tư nước ngoài </t>
  </si>
  <si>
    <t>- Tiền thuê mặt đất, mặt nước</t>
  </si>
  <si>
    <t xml:space="preserve">Thu từ khu vực kinh tế ngoài quốc doanh </t>
  </si>
  <si>
    <t>- Thuế giá trị gia tăng</t>
  </si>
  <si>
    <t>- Thuế thu nhập doanh nghiệp</t>
  </si>
  <si>
    <t>- Phí và lệ phí địa phương</t>
  </si>
  <si>
    <t xml:space="preserve"> - Thu khác ngân sách trung ương</t>
  </si>
  <si>
    <t xml:space="preserve"> - Thu khác ngân sách địa phương</t>
  </si>
  <si>
    <t xml:space="preserve"> - Thu hoạt động XSKT truyền thống</t>
  </si>
  <si>
    <t xml:space="preserve"> - Thu hoạt động XSKT điện toán</t>
  </si>
  <si>
    <t>*</t>
  </si>
  <si>
    <t xml:space="preserve"> - Thu tiền thuê mặt đất, mặt nước trong dự toán</t>
  </si>
  <si>
    <t xml:space="preserve"> - Ghi thu ghi chi từ nguồn thu tiền thuê mặt đất, mặt nước</t>
  </si>
  <si>
    <t>Thu cổ tức, lợi nhuận</t>
  </si>
  <si>
    <t>Thuế tự vệ chống bán phá giá</t>
  </si>
  <si>
    <t>- Phí và lệ phí trung ương và thành phố</t>
  </si>
  <si>
    <t>Ước thực hiện
năm 2020</t>
  </si>
  <si>
    <t>Dự toán năm 2021</t>
  </si>
  <si>
    <t>DỰ TOÁN THU NGÂN SÁCH NHÀ NƯỚC THEO LĨNH VỰC NĂM 2021</t>
  </si>
  <si>
    <t>PHỤ LỤC II</t>
  </si>
  <si>
    <t>(Kèm theo Nghị quyết số      /NQ-HĐND ngày    tháng 12 năm 2020 của Hội đồng nhân dân quận Bình Thủy)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</si>
</sst>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@"/>
    <numFmt numFmtId="173" formatCode="_(* #,##0_);_(* \(#,##0\);_(* &quot;-&quot;??_);_(@_)"/>
  </numFmts>
  <fonts count="59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9" fillId="0" borderId="12" xfId="0" applyFont="1" applyBorder="1" applyAlignment="1" quotePrefix="1">
      <alignment vertical="center" wrapText="1"/>
    </xf>
    <xf numFmtId="0" fontId="50" fillId="0" borderId="12" xfId="0" applyFont="1" applyBorder="1" applyAlignment="1">
      <alignment vertical="center" wrapText="1"/>
    </xf>
    <xf numFmtId="3" fontId="48" fillId="0" borderId="12" xfId="0" applyNumberFormat="1" applyFont="1" applyBorder="1" applyAlignment="1">
      <alignment horizontal="right" vertical="center" wrapText="1"/>
    </xf>
    <xf numFmtId="3" fontId="51" fillId="0" borderId="12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46" fillId="0" borderId="12" xfId="0" applyFont="1" applyBorder="1" applyAlignment="1">
      <alignment vertical="center" wrapText="1"/>
    </xf>
    <xf numFmtId="3" fontId="47" fillId="0" borderId="12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9" fontId="2" fillId="0" borderId="0" xfId="57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3" fontId="48" fillId="0" borderId="13" xfId="0" applyNumberFormat="1" applyFont="1" applyBorder="1" applyAlignment="1">
      <alignment horizontal="right" vertical="center" wrapText="1"/>
    </xf>
    <xf numFmtId="3" fontId="47" fillId="0" borderId="11" xfId="0" applyNumberFormat="1" applyFont="1" applyBorder="1" applyAlignment="1">
      <alignment horizontal="right" vertical="center" wrapText="1"/>
    </xf>
    <xf numFmtId="172" fontId="3" fillId="0" borderId="12" xfId="0" applyNumberFormat="1" applyFont="1" applyFill="1" applyBorder="1" applyAlignment="1" applyProtection="1">
      <alignment wrapText="1"/>
      <protection/>
    </xf>
    <xf numFmtId="0" fontId="53" fillId="0" borderId="0" xfId="0" applyFont="1" applyAlignment="1">
      <alignment/>
    </xf>
    <xf numFmtId="172" fontId="3" fillId="0" borderId="13" xfId="0" applyNumberFormat="1" applyFont="1" applyFill="1" applyBorder="1" applyAlignment="1" applyProtection="1">
      <alignment wrapText="1"/>
      <protection/>
    </xf>
    <xf numFmtId="3" fontId="49" fillId="0" borderId="12" xfId="0" applyNumberFormat="1" applyFont="1" applyBorder="1" applyAlignment="1">
      <alignment horizontal="right" wrapText="1"/>
    </xf>
    <xf numFmtId="9" fontId="46" fillId="0" borderId="0" xfId="0" applyNumberFormat="1" applyFont="1" applyAlignment="1">
      <alignment/>
    </xf>
    <xf numFmtId="9" fontId="46" fillId="0" borderId="0" xfId="0" applyNumberFormat="1" applyFont="1" applyAlignment="1">
      <alignment horizontal="left"/>
    </xf>
    <xf numFmtId="9" fontId="2" fillId="0" borderId="0" xfId="57" applyNumberFormat="1" applyFont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3" fontId="49" fillId="0" borderId="13" xfId="0" applyNumberFormat="1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3" fontId="49" fillId="0" borderId="14" xfId="0" applyNumberFormat="1" applyFont="1" applyBorder="1" applyAlignment="1">
      <alignment horizontal="righ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3" fontId="48" fillId="0" borderId="14" xfId="0" applyNumberFormat="1" applyFont="1" applyBorder="1" applyAlignment="1">
      <alignment horizontal="right" vertical="center" wrapText="1"/>
    </xf>
    <xf numFmtId="4" fontId="48" fillId="0" borderId="12" xfId="0" applyNumberFormat="1" applyFont="1" applyBorder="1" applyAlignment="1">
      <alignment horizontal="right" vertical="center" wrapText="1"/>
    </xf>
    <xf numFmtId="4" fontId="48" fillId="0" borderId="14" xfId="0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4" fontId="49" fillId="0" borderId="12" xfId="0" applyNumberFormat="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3" fontId="46" fillId="0" borderId="0" xfId="0" applyNumberFormat="1" applyFont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3" fontId="47" fillId="0" borderId="14" xfId="0" applyNumberFormat="1" applyFont="1" applyBorder="1" applyAlignment="1">
      <alignment horizontal="right" vertical="center" wrapText="1"/>
    </xf>
    <xf numFmtId="4" fontId="47" fillId="0" borderId="14" xfId="0" applyNumberFormat="1" applyFont="1" applyBorder="1" applyAlignment="1">
      <alignment horizontal="right" vertical="center" wrapText="1"/>
    </xf>
    <xf numFmtId="173" fontId="50" fillId="0" borderId="0" xfId="41" applyNumberFormat="1" applyFont="1" applyAlignment="1">
      <alignment/>
    </xf>
    <xf numFmtId="3" fontId="52" fillId="0" borderId="0" xfId="0" applyNumberFormat="1" applyFont="1" applyAlignment="1">
      <alignment/>
    </xf>
    <xf numFmtId="0" fontId="48" fillId="0" borderId="12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421875" style="1" customWidth="1"/>
    <col min="2" max="2" width="38.57421875" style="1" customWidth="1"/>
    <col min="3" max="3" width="9.421875" style="1" customWidth="1"/>
    <col min="4" max="4" width="8.28125" style="1" customWidth="1"/>
    <col min="5" max="5" width="9.28125" style="1" customWidth="1"/>
    <col min="6" max="6" width="8.421875" style="1" customWidth="1"/>
    <col min="7" max="7" width="7.57421875" style="1" customWidth="1"/>
    <col min="8" max="8" width="8.28125" style="1" customWidth="1"/>
    <col min="9" max="9" width="14.00390625" style="1" customWidth="1"/>
    <col min="10" max="10" width="9.140625" style="1" customWidth="1"/>
    <col min="11" max="11" width="11.28125" style="1" customWidth="1"/>
    <col min="12" max="16384" width="9.140625" style="1" customWidth="1"/>
  </cols>
  <sheetData>
    <row r="1" spans="1:8" ht="16.5">
      <c r="A1" s="58" t="s">
        <v>60</v>
      </c>
      <c r="B1" s="58"/>
      <c r="C1" s="58"/>
      <c r="D1" s="58"/>
      <c r="E1" s="58"/>
      <c r="F1" s="58"/>
      <c r="G1" s="58"/>
      <c r="H1" s="58"/>
    </row>
    <row r="2" spans="1:8" ht="16.5">
      <c r="A2" s="59" t="s">
        <v>59</v>
      </c>
      <c r="B2" s="59"/>
      <c r="C2" s="59"/>
      <c r="D2" s="59"/>
      <c r="E2" s="59"/>
      <c r="F2" s="59"/>
      <c r="G2" s="59"/>
      <c r="H2" s="59"/>
    </row>
    <row r="3" spans="1:8" ht="15.75">
      <c r="A3" s="60" t="s">
        <v>61</v>
      </c>
      <c r="B3" s="60"/>
      <c r="C3" s="60"/>
      <c r="D3" s="60"/>
      <c r="E3" s="60"/>
      <c r="F3" s="60"/>
      <c r="G3" s="60"/>
      <c r="H3" s="60"/>
    </row>
    <row r="4" ht="15">
      <c r="K4" s="31"/>
    </row>
    <row r="5" spans="6:11" ht="16.5">
      <c r="F5" s="62" t="s">
        <v>31</v>
      </c>
      <c r="G5" s="62"/>
      <c r="H5" s="62"/>
      <c r="J5" s="19"/>
      <c r="K5" s="20"/>
    </row>
    <row r="6" spans="1:11" ht="30.75" customHeight="1">
      <c r="A6" s="61" t="s">
        <v>0</v>
      </c>
      <c r="B6" s="61" t="s">
        <v>1</v>
      </c>
      <c r="C6" s="61" t="s">
        <v>57</v>
      </c>
      <c r="D6" s="61"/>
      <c r="E6" s="61" t="s">
        <v>58</v>
      </c>
      <c r="F6" s="61"/>
      <c r="G6" s="61" t="s">
        <v>2</v>
      </c>
      <c r="H6" s="61"/>
      <c r="J6" s="21"/>
      <c r="K6" s="32"/>
    </row>
    <row r="7" spans="1:11" ht="48" customHeight="1">
      <c r="A7" s="61"/>
      <c r="B7" s="61"/>
      <c r="C7" s="2" t="s">
        <v>3</v>
      </c>
      <c r="D7" s="2" t="s">
        <v>4</v>
      </c>
      <c r="E7" s="2" t="s">
        <v>3</v>
      </c>
      <c r="F7" s="2" t="s">
        <v>4</v>
      </c>
      <c r="G7" s="2" t="s">
        <v>3</v>
      </c>
      <c r="H7" s="2" t="s">
        <v>4</v>
      </c>
      <c r="J7" s="21"/>
      <c r="K7" s="32"/>
    </row>
    <row r="8" spans="1:11" ht="15">
      <c r="A8" s="2" t="s">
        <v>5</v>
      </c>
      <c r="B8" s="2" t="s">
        <v>6</v>
      </c>
      <c r="C8" s="2">
        <v>1</v>
      </c>
      <c r="D8" s="2">
        <v>2</v>
      </c>
      <c r="E8" s="2">
        <v>3</v>
      </c>
      <c r="F8" s="2">
        <v>4</v>
      </c>
      <c r="G8" s="2" t="s">
        <v>7</v>
      </c>
      <c r="H8" s="2" t="s">
        <v>8</v>
      </c>
      <c r="K8" s="30"/>
    </row>
    <row r="9" spans="1:8" s="18" customFormat="1" ht="17.25" customHeight="1">
      <c r="A9" s="3" t="s">
        <v>51</v>
      </c>
      <c r="B9" s="4" t="s">
        <v>9</v>
      </c>
      <c r="C9" s="25">
        <f>+C10+C53</f>
        <v>415600</v>
      </c>
      <c r="D9" s="25">
        <f>+D10+D53</f>
        <v>224032</v>
      </c>
      <c r="E9" s="25">
        <f>+E10+E53</f>
        <v>400200</v>
      </c>
      <c r="F9" s="25">
        <f>+F10+F53</f>
        <v>244824</v>
      </c>
      <c r="G9" s="44">
        <f>E9/C9*100</f>
        <v>96.29451395572666</v>
      </c>
      <c r="H9" s="44">
        <f>F9/D9*100</f>
        <v>109.28081702613912</v>
      </c>
    </row>
    <row r="10" spans="1:9" s="18" customFormat="1" ht="18" customHeight="1">
      <c r="A10" s="5" t="s">
        <v>10</v>
      </c>
      <c r="B10" s="6" t="s">
        <v>11</v>
      </c>
      <c r="C10" s="17">
        <f>+C26+C31+C32+C35+C36+C39+C40+C44+C45+C49+C46</f>
        <v>415600</v>
      </c>
      <c r="D10" s="17">
        <f>+D26+D31+D32+D35+D36+D39+D40+D44+D45+D49+D46</f>
        <v>224032</v>
      </c>
      <c r="E10" s="17">
        <f>+E26+E31+E32+E35+E36+E39+E40+E44+E45+E49+E46</f>
        <v>400200</v>
      </c>
      <c r="F10" s="17">
        <f>+F26+F31+F32+F35+F36+F39+F40+F44+F45+F49+F46</f>
        <v>244824</v>
      </c>
      <c r="G10" s="44">
        <f>E10/C10*100</f>
        <v>96.29451395572666</v>
      </c>
      <c r="H10" s="44">
        <f>F10/D10*100</f>
        <v>109.28081702613912</v>
      </c>
      <c r="I10" s="55"/>
    </row>
    <row r="11" spans="1:8" ht="35.25" customHeight="1">
      <c r="A11" s="7">
        <v>1</v>
      </c>
      <c r="B11" s="56" t="s">
        <v>34</v>
      </c>
      <c r="C11" s="12"/>
      <c r="D11" s="12"/>
      <c r="E11" s="12"/>
      <c r="F11" s="12"/>
      <c r="G11" s="45"/>
      <c r="H11" s="45"/>
    </row>
    <row r="12" spans="1:8" ht="15" hidden="1">
      <c r="A12" s="7"/>
      <c r="B12" s="56" t="s">
        <v>35</v>
      </c>
      <c r="C12" s="11"/>
      <c r="D12" s="11"/>
      <c r="E12" s="11"/>
      <c r="F12" s="11"/>
      <c r="G12" s="42"/>
      <c r="H12" s="42"/>
    </row>
    <row r="13" spans="1:8" ht="15" hidden="1">
      <c r="A13" s="7"/>
      <c r="B13" s="56" t="s">
        <v>36</v>
      </c>
      <c r="C13" s="11"/>
      <c r="D13" s="11"/>
      <c r="E13" s="11"/>
      <c r="F13" s="11"/>
      <c r="G13" s="42"/>
      <c r="H13" s="42"/>
    </row>
    <row r="14" spans="1:8" ht="15" hidden="1">
      <c r="A14" s="7"/>
      <c r="B14" s="56" t="s">
        <v>37</v>
      </c>
      <c r="C14" s="11"/>
      <c r="D14" s="11"/>
      <c r="E14" s="11"/>
      <c r="F14" s="11"/>
      <c r="G14" s="42"/>
      <c r="H14" s="42"/>
    </row>
    <row r="15" spans="1:8" ht="15" hidden="1">
      <c r="A15" s="7"/>
      <c r="B15" s="56" t="s">
        <v>38</v>
      </c>
      <c r="C15" s="11"/>
      <c r="D15" s="11"/>
      <c r="E15" s="11"/>
      <c r="F15" s="11"/>
      <c r="G15" s="42"/>
      <c r="H15" s="42"/>
    </row>
    <row r="16" spans="1:8" ht="33" customHeight="1">
      <c r="A16" s="7">
        <v>2</v>
      </c>
      <c r="B16" s="56" t="s">
        <v>39</v>
      </c>
      <c r="C16" s="12"/>
      <c r="D16" s="12"/>
      <c r="E16" s="12"/>
      <c r="F16" s="12"/>
      <c r="G16" s="45"/>
      <c r="H16" s="45"/>
    </row>
    <row r="17" spans="1:8" ht="15" hidden="1">
      <c r="A17" s="7"/>
      <c r="B17" s="56" t="s">
        <v>35</v>
      </c>
      <c r="C17" s="11"/>
      <c r="D17" s="11"/>
      <c r="E17" s="11"/>
      <c r="F17" s="11"/>
      <c r="G17" s="42"/>
      <c r="H17" s="42"/>
    </row>
    <row r="18" spans="1:8" ht="15" hidden="1">
      <c r="A18" s="7"/>
      <c r="B18" s="56" t="s">
        <v>36</v>
      </c>
      <c r="C18" s="11"/>
      <c r="D18" s="11"/>
      <c r="E18" s="11"/>
      <c r="F18" s="11"/>
      <c r="G18" s="42"/>
      <c r="H18" s="42"/>
    </row>
    <row r="19" spans="1:8" ht="15" hidden="1">
      <c r="A19" s="7"/>
      <c r="B19" s="56" t="s">
        <v>40</v>
      </c>
      <c r="C19" s="11"/>
      <c r="D19" s="11"/>
      <c r="E19" s="11"/>
      <c r="F19" s="11"/>
      <c r="G19" s="42"/>
      <c r="H19" s="42"/>
    </row>
    <row r="20" spans="1:8" ht="30">
      <c r="A20" s="7">
        <v>3</v>
      </c>
      <c r="B20" s="56" t="s">
        <v>41</v>
      </c>
      <c r="C20" s="11"/>
      <c r="D20" s="11"/>
      <c r="E20" s="11"/>
      <c r="F20" s="11"/>
      <c r="G20" s="42"/>
      <c r="H20" s="42"/>
    </row>
    <row r="21" spans="1:8" ht="15" hidden="1">
      <c r="A21" s="7"/>
      <c r="B21" s="8" t="s">
        <v>35</v>
      </c>
      <c r="C21" s="11"/>
      <c r="D21" s="11"/>
      <c r="E21" s="11"/>
      <c r="F21" s="11"/>
      <c r="G21" s="42"/>
      <c r="H21" s="42"/>
    </row>
    <row r="22" spans="1:8" ht="15" hidden="1">
      <c r="A22" s="7"/>
      <c r="B22" s="8" t="s">
        <v>36</v>
      </c>
      <c r="C22" s="11"/>
      <c r="D22" s="11"/>
      <c r="E22" s="11"/>
      <c r="F22" s="11"/>
      <c r="G22" s="42"/>
      <c r="H22" s="42"/>
    </row>
    <row r="23" spans="1:8" ht="15" hidden="1">
      <c r="A23" s="7"/>
      <c r="B23" s="8" t="s">
        <v>37</v>
      </c>
      <c r="C23" s="11"/>
      <c r="D23" s="11"/>
      <c r="E23" s="11"/>
      <c r="F23" s="11"/>
      <c r="G23" s="42"/>
      <c r="H23" s="42"/>
    </row>
    <row r="24" spans="1:8" ht="15" hidden="1">
      <c r="A24" s="7"/>
      <c r="B24" s="8" t="s">
        <v>38</v>
      </c>
      <c r="C24" s="11"/>
      <c r="D24" s="11"/>
      <c r="E24" s="11"/>
      <c r="F24" s="11"/>
      <c r="G24" s="42"/>
      <c r="H24" s="42"/>
    </row>
    <row r="25" spans="1:8" ht="15" hidden="1">
      <c r="A25" s="7"/>
      <c r="B25" s="8" t="s">
        <v>42</v>
      </c>
      <c r="C25" s="11"/>
      <c r="D25" s="11"/>
      <c r="E25" s="11"/>
      <c r="F25" s="11"/>
      <c r="G25" s="42"/>
      <c r="H25" s="42"/>
    </row>
    <row r="26" spans="1:8" ht="15">
      <c r="A26" s="7">
        <v>4</v>
      </c>
      <c r="B26" s="8" t="s">
        <v>43</v>
      </c>
      <c r="C26" s="11">
        <f>99602+12000</f>
        <v>111602</v>
      </c>
      <c r="D26" s="11">
        <v>97094</v>
      </c>
      <c r="E26" s="11">
        <f>SUM(E27:E30)</f>
        <v>131450</v>
      </c>
      <c r="F26" s="11">
        <f>SUM(F27:F30)</f>
        <v>114371</v>
      </c>
      <c r="G26" s="42">
        <f>E26/C26*100</f>
        <v>117.78462751563592</v>
      </c>
      <c r="H26" s="42">
        <f>F26/D26*100</f>
        <v>117.79409644262262</v>
      </c>
    </row>
    <row r="27" spans="1:8" ht="15">
      <c r="A27" s="7"/>
      <c r="B27" s="8" t="s">
        <v>44</v>
      </c>
      <c r="C27" s="11"/>
      <c r="D27" s="11"/>
      <c r="E27" s="11">
        <v>107286</v>
      </c>
      <c r="F27" s="11">
        <v>93339</v>
      </c>
      <c r="G27" s="42"/>
      <c r="H27" s="42"/>
    </row>
    <row r="28" spans="1:8" ht="15">
      <c r="A28" s="7"/>
      <c r="B28" s="8" t="s">
        <v>45</v>
      </c>
      <c r="C28" s="11"/>
      <c r="D28" s="11"/>
      <c r="E28" s="11">
        <v>23947</v>
      </c>
      <c r="F28" s="11">
        <v>20834</v>
      </c>
      <c r="G28" s="42"/>
      <c r="H28" s="42"/>
    </row>
    <row r="29" spans="1:8" ht="15">
      <c r="A29" s="7"/>
      <c r="B29" s="8" t="s">
        <v>37</v>
      </c>
      <c r="C29" s="11"/>
      <c r="D29" s="11"/>
      <c r="E29" s="11">
        <v>146</v>
      </c>
      <c r="F29" s="11">
        <v>127</v>
      </c>
      <c r="G29" s="42"/>
      <c r="H29" s="42"/>
    </row>
    <row r="30" spans="1:8" ht="15">
      <c r="A30" s="7"/>
      <c r="B30" s="8" t="s">
        <v>38</v>
      </c>
      <c r="C30" s="11"/>
      <c r="D30" s="11"/>
      <c r="E30" s="11">
        <v>71</v>
      </c>
      <c r="F30" s="11">
        <v>71</v>
      </c>
      <c r="G30" s="42"/>
      <c r="H30" s="42"/>
    </row>
    <row r="31" spans="1:8" ht="15">
      <c r="A31" s="7">
        <v>5</v>
      </c>
      <c r="B31" s="8" t="s">
        <v>12</v>
      </c>
      <c r="C31" s="11">
        <v>45312</v>
      </c>
      <c r="D31" s="11">
        <v>39421</v>
      </c>
      <c r="E31" s="11">
        <v>46900</v>
      </c>
      <c r="F31" s="11">
        <v>40803</v>
      </c>
      <c r="G31" s="42">
        <f>E31/C31*100</f>
        <v>103.50459039548024</v>
      </c>
      <c r="H31" s="42">
        <f>F31/D31*100</f>
        <v>103.50574566855228</v>
      </c>
    </row>
    <row r="32" spans="1:8" ht="15">
      <c r="A32" s="7">
        <v>6</v>
      </c>
      <c r="B32" s="8" t="s">
        <v>13</v>
      </c>
      <c r="C32" s="11">
        <v>3915</v>
      </c>
      <c r="D32" s="11"/>
      <c r="E32" s="11"/>
      <c r="F32" s="11"/>
      <c r="G32" s="42"/>
      <c r="H32" s="42"/>
    </row>
    <row r="33" spans="1:8" s="15" customFormat="1" ht="30" hidden="1">
      <c r="A33" s="13"/>
      <c r="B33" s="9" t="s">
        <v>32</v>
      </c>
      <c r="C33" s="29"/>
      <c r="D33" s="29"/>
      <c r="E33" s="29"/>
      <c r="F33" s="29"/>
      <c r="G33" s="42" t="e">
        <f aca="true" t="shared" si="0" ref="G33:G38">E33/C33*100</f>
        <v>#DIV/0!</v>
      </c>
      <c r="H33" s="46"/>
    </row>
    <row r="34" spans="1:8" s="15" customFormat="1" ht="30" hidden="1">
      <c r="A34" s="13"/>
      <c r="B34" s="9" t="s">
        <v>33</v>
      </c>
      <c r="C34" s="29"/>
      <c r="D34" s="29"/>
      <c r="E34" s="29"/>
      <c r="F34" s="29"/>
      <c r="G34" s="42" t="e">
        <f t="shared" si="0"/>
        <v>#DIV/0!</v>
      </c>
      <c r="H34" s="46"/>
    </row>
    <row r="35" spans="1:8" ht="15">
      <c r="A35" s="7">
        <v>7</v>
      </c>
      <c r="B35" s="8" t="s">
        <v>15</v>
      </c>
      <c r="C35" s="11">
        <v>72456</v>
      </c>
      <c r="D35" s="11">
        <f>C35</f>
        <v>72456</v>
      </c>
      <c r="E35" s="11">
        <v>74700</v>
      </c>
      <c r="F35" s="11">
        <v>74700</v>
      </c>
      <c r="G35" s="42">
        <f t="shared" si="0"/>
        <v>103.09705200397484</v>
      </c>
      <c r="H35" s="42">
        <f>F35/D35*100</f>
        <v>103.09705200397484</v>
      </c>
    </row>
    <row r="36" spans="1:8" ht="15">
      <c r="A36" s="7">
        <v>8</v>
      </c>
      <c r="B36" s="8" t="s">
        <v>16</v>
      </c>
      <c r="C36" s="11">
        <f>SUM(C37:C38)</f>
        <v>5673</v>
      </c>
      <c r="D36" s="11">
        <f>SUM(D37:D38)</f>
        <v>4621</v>
      </c>
      <c r="E36" s="11">
        <f>SUM(E37:E38)</f>
        <v>8750</v>
      </c>
      <c r="F36" s="11">
        <f>SUM(F37:F38)</f>
        <v>5450</v>
      </c>
      <c r="G36" s="42">
        <f t="shared" si="0"/>
        <v>154.2393795170104</v>
      </c>
      <c r="H36" s="42">
        <f>F36/D36*100</f>
        <v>117.93983986150185</v>
      </c>
    </row>
    <row r="37" spans="1:8" s="15" customFormat="1" ht="15">
      <c r="A37" s="13"/>
      <c r="B37" s="9" t="s">
        <v>56</v>
      </c>
      <c r="C37" s="14">
        <v>1052</v>
      </c>
      <c r="D37" s="14"/>
      <c r="E37" s="14">
        <v>3300</v>
      </c>
      <c r="F37" s="14"/>
      <c r="G37" s="47">
        <f t="shared" si="0"/>
        <v>313.68821292775664</v>
      </c>
      <c r="H37" s="47"/>
    </row>
    <row r="38" spans="1:8" s="15" customFormat="1" ht="15">
      <c r="A38" s="13"/>
      <c r="B38" s="9" t="s">
        <v>46</v>
      </c>
      <c r="C38" s="14">
        <v>4621</v>
      </c>
      <c r="D38" s="14">
        <f>C38</f>
        <v>4621</v>
      </c>
      <c r="E38" s="14">
        <v>5450</v>
      </c>
      <c r="F38" s="14">
        <f>E38</f>
        <v>5450</v>
      </c>
      <c r="G38" s="47">
        <f t="shared" si="0"/>
        <v>117.93983986150185</v>
      </c>
      <c r="H38" s="47">
        <f>F38/D38*100</f>
        <v>117.93983986150185</v>
      </c>
    </row>
    <row r="39" spans="1:8" ht="15">
      <c r="A39" s="7">
        <v>9</v>
      </c>
      <c r="B39" s="8" t="s">
        <v>17</v>
      </c>
      <c r="C39" s="11"/>
      <c r="D39" s="11"/>
      <c r="E39" s="11"/>
      <c r="F39" s="11"/>
      <c r="G39" s="42"/>
      <c r="H39" s="42"/>
    </row>
    <row r="40" spans="1:8" ht="15">
      <c r="A40" s="7">
        <v>10</v>
      </c>
      <c r="B40" s="8" t="s">
        <v>18</v>
      </c>
      <c r="C40" s="11">
        <v>4940</v>
      </c>
      <c r="D40" s="11">
        <f>C40</f>
        <v>4940</v>
      </c>
      <c r="E40" s="11">
        <v>4000</v>
      </c>
      <c r="F40" s="11">
        <f>+E40</f>
        <v>4000</v>
      </c>
      <c r="G40" s="42">
        <f>E40/C40*100</f>
        <v>80.97165991902834</v>
      </c>
      <c r="H40" s="42">
        <f>F40/D40*100</f>
        <v>80.97165991902834</v>
      </c>
    </row>
    <row r="41" spans="1:8" s="27" customFormat="1" ht="15">
      <c r="A41" s="7">
        <v>11</v>
      </c>
      <c r="B41" s="8" t="s">
        <v>19</v>
      </c>
      <c r="C41" s="11"/>
      <c r="D41" s="11"/>
      <c r="E41" s="11"/>
      <c r="F41" s="11"/>
      <c r="G41" s="45"/>
      <c r="H41" s="45"/>
    </row>
    <row r="42" spans="1:8" s="15" customFormat="1" ht="30" hidden="1">
      <c r="A42" s="13"/>
      <c r="B42" s="26" t="s">
        <v>52</v>
      </c>
      <c r="C42" s="29"/>
      <c r="D42" s="29"/>
      <c r="E42" s="29"/>
      <c r="F42" s="29"/>
      <c r="G42" s="46"/>
      <c r="H42" s="46"/>
    </row>
    <row r="43" spans="1:8" s="15" customFormat="1" ht="30" hidden="1">
      <c r="A43" s="13"/>
      <c r="B43" s="28" t="s">
        <v>53</v>
      </c>
      <c r="C43" s="29"/>
      <c r="D43" s="29"/>
      <c r="E43" s="14"/>
      <c r="F43" s="14"/>
      <c r="G43" s="46"/>
      <c r="H43" s="46"/>
    </row>
    <row r="44" spans="1:8" s="27" customFormat="1" ht="15">
      <c r="A44" s="7">
        <v>12</v>
      </c>
      <c r="B44" s="8" t="s">
        <v>20</v>
      </c>
      <c r="C44" s="11">
        <v>156398</v>
      </c>
      <c r="D44" s="11"/>
      <c r="E44" s="11">
        <v>120000</v>
      </c>
      <c r="F44" s="11"/>
      <c r="G44" s="42">
        <f>E44/C44*100</f>
        <v>76.72732387882199</v>
      </c>
      <c r="H44" s="42"/>
    </row>
    <row r="45" spans="1:8" ht="30">
      <c r="A45" s="7">
        <v>13</v>
      </c>
      <c r="B45" s="8" t="s">
        <v>21</v>
      </c>
      <c r="C45" s="11"/>
      <c r="D45" s="11"/>
      <c r="E45" s="11"/>
      <c r="F45" s="11"/>
      <c r="G45" s="42"/>
      <c r="H45" s="42"/>
    </row>
    <row r="46" spans="1:8" ht="15">
      <c r="A46" s="7">
        <v>14</v>
      </c>
      <c r="B46" s="8" t="s">
        <v>22</v>
      </c>
      <c r="C46" s="11"/>
      <c r="D46" s="11"/>
      <c r="E46" s="11"/>
      <c r="F46" s="11"/>
      <c r="G46" s="42"/>
      <c r="H46" s="42"/>
    </row>
    <row r="47" spans="1:8" s="15" customFormat="1" ht="15" hidden="1">
      <c r="A47" s="36"/>
      <c r="B47" s="37" t="s">
        <v>49</v>
      </c>
      <c r="C47" s="38"/>
      <c r="D47" s="38"/>
      <c r="E47" s="38"/>
      <c r="F47" s="38"/>
      <c r="G47" s="47"/>
      <c r="H47" s="47"/>
    </row>
    <row r="48" spans="1:8" s="15" customFormat="1" ht="15" hidden="1">
      <c r="A48" s="33"/>
      <c r="B48" s="34" t="s">
        <v>50</v>
      </c>
      <c r="C48" s="35"/>
      <c r="D48" s="35"/>
      <c r="E48" s="35"/>
      <c r="F48" s="35"/>
      <c r="G48" s="47"/>
      <c r="H48" s="47"/>
    </row>
    <row r="49" spans="1:8" ht="15">
      <c r="A49" s="7">
        <v>15</v>
      </c>
      <c r="B49" s="8" t="s">
        <v>23</v>
      </c>
      <c r="C49" s="11">
        <f>+C50+C51</f>
        <v>15304</v>
      </c>
      <c r="D49" s="11">
        <f>+D50+D51</f>
        <v>5500</v>
      </c>
      <c r="E49" s="11">
        <f>+E50+E51</f>
        <v>14400</v>
      </c>
      <c r="F49" s="11">
        <f>+F50+F51</f>
        <v>5500</v>
      </c>
      <c r="G49" s="42">
        <f>E49/C49*100</f>
        <v>94.09304756926294</v>
      </c>
      <c r="H49" s="42">
        <f>F49/D49*100</f>
        <v>100</v>
      </c>
    </row>
    <row r="50" spans="1:9" s="15" customFormat="1" ht="15">
      <c r="A50" s="13"/>
      <c r="B50" s="10" t="s">
        <v>47</v>
      </c>
      <c r="C50" s="14">
        <v>9804</v>
      </c>
      <c r="D50" s="14"/>
      <c r="E50" s="14">
        <v>8900</v>
      </c>
      <c r="F50" s="14"/>
      <c r="G50" s="42">
        <f>E50/C50*100</f>
        <v>90.77927376580988</v>
      </c>
      <c r="H50" s="47"/>
      <c r="I50" s="54"/>
    </row>
    <row r="51" spans="1:8" s="15" customFormat="1" ht="15">
      <c r="A51" s="13"/>
      <c r="B51" s="10" t="s">
        <v>48</v>
      </c>
      <c r="C51" s="14">
        <v>5500</v>
      </c>
      <c r="D51" s="14">
        <f>C51</f>
        <v>5500</v>
      </c>
      <c r="E51" s="14">
        <v>5500</v>
      </c>
      <c r="F51" s="14">
        <f>+E51</f>
        <v>5500</v>
      </c>
      <c r="G51" s="42">
        <f>E51/C51*100</f>
        <v>100</v>
      </c>
      <c r="H51" s="42">
        <f>F51/D51*100</f>
        <v>100</v>
      </c>
    </row>
    <row r="52" spans="1:8" ht="15">
      <c r="A52" s="7">
        <v>16</v>
      </c>
      <c r="B52" s="16" t="s">
        <v>54</v>
      </c>
      <c r="C52" s="11"/>
      <c r="D52" s="11"/>
      <c r="E52" s="11"/>
      <c r="F52" s="11"/>
      <c r="G52" s="42"/>
      <c r="H52" s="42"/>
    </row>
    <row r="53" spans="1:8" s="18" customFormat="1" ht="15">
      <c r="A53" s="50" t="s">
        <v>24</v>
      </c>
      <c r="B53" s="51" t="s">
        <v>25</v>
      </c>
      <c r="C53" s="52"/>
      <c r="D53" s="52"/>
      <c r="E53" s="52"/>
      <c r="F53" s="52"/>
      <c r="G53" s="53"/>
      <c r="H53" s="43"/>
    </row>
    <row r="54" spans="1:8" ht="15" hidden="1">
      <c r="A54" s="22">
        <v>1</v>
      </c>
      <c r="B54" s="23" t="s">
        <v>26</v>
      </c>
      <c r="C54" s="24"/>
      <c r="D54" s="24"/>
      <c r="E54" s="24"/>
      <c r="F54" s="24"/>
      <c r="G54" s="48"/>
      <c r="H54" s="48"/>
    </row>
    <row r="55" spans="1:8" ht="15" hidden="1">
      <c r="A55" s="7">
        <v>2</v>
      </c>
      <c r="B55" s="8" t="s">
        <v>27</v>
      </c>
      <c r="C55" s="11"/>
      <c r="D55" s="11"/>
      <c r="E55" s="11"/>
      <c r="F55" s="11"/>
      <c r="G55" s="42"/>
      <c r="H55" s="42"/>
    </row>
    <row r="56" spans="1:8" ht="15" hidden="1">
      <c r="A56" s="7">
        <v>3</v>
      </c>
      <c r="B56" s="8" t="s">
        <v>28</v>
      </c>
      <c r="C56" s="11"/>
      <c r="D56" s="11"/>
      <c r="E56" s="11"/>
      <c r="F56" s="11"/>
      <c r="G56" s="42"/>
      <c r="H56" s="42"/>
    </row>
    <row r="57" spans="1:8" ht="15" hidden="1">
      <c r="A57" s="7">
        <v>4</v>
      </c>
      <c r="B57" s="8" t="s">
        <v>29</v>
      </c>
      <c r="C57" s="11"/>
      <c r="D57" s="11"/>
      <c r="E57" s="11"/>
      <c r="F57" s="11"/>
      <c r="G57" s="42"/>
      <c r="H57" s="42"/>
    </row>
    <row r="58" spans="1:8" ht="26.25" customHeight="1" hidden="1">
      <c r="A58" s="7">
        <v>5</v>
      </c>
      <c r="B58" s="8" t="s">
        <v>14</v>
      </c>
      <c r="C58" s="11"/>
      <c r="D58" s="11"/>
      <c r="E58" s="11"/>
      <c r="F58" s="11"/>
      <c r="G58" s="42"/>
      <c r="H58" s="42"/>
    </row>
    <row r="59" spans="1:8" ht="26.25" customHeight="1" hidden="1">
      <c r="A59" s="7">
        <v>6</v>
      </c>
      <c r="B59" s="8" t="s">
        <v>55</v>
      </c>
      <c r="C59" s="11"/>
      <c r="D59" s="11"/>
      <c r="E59" s="11"/>
      <c r="F59" s="11"/>
      <c r="G59" s="42"/>
      <c r="H59" s="42"/>
    </row>
    <row r="60" spans="1:8" ht="15" hidden="1">
      <c r="A60" s="39">
        <v>7</v>
      </c>
      <c r="B60" s="40" t="s">
        <v>30</v>
      </c>
      <c r="C60" s="41"/>
      <c r="D60" s="41"/>
      <c r="E60" s="41"/>
      <c r="F60" s="41"/>
      <c r="G60" s="43"/>
      <c r="H60" s="43"/>
    </row>
    <row r="61" spans="1:8" ht="63" customHeight="1">
      <c r="A61" s="57"/>
      <c r="B61" s="57"/>
      <c r="C61" s="57"/>
      <c r="D61" s="57"/>
      <c r="E61" s="57"/>
      <c r="F61" s="57"/>
      <c r="G61" s="57"/>
      <c r="H61" s="57"/>
    </row>
    <row r="62" spans="4:6" ht="15">
      <c r="D62" s="49"/>
      <c r="F62" s="49"/>
    </row>
    <row r="63" spans="4:6" ht="15">
      <c r="D63" s="49"/>
      <c r="F63" s="49"/>
    </row>
    <row r="64" spans="4:6" ht="15">
      <c r="D64" s="49"/>
      <c r="F64" s="49"/>
    </row>
  </sheetData>
  <sheetProtection/>
  <mergeCells count="10">
    <mergeCell ref="A61:H61"/>
    <mergeCell ref="A1:H1"/>
    <mergeCell ref="A2:H2"/>
    <mergeCell ref="A3:H3"/>
    <mergeCell ref="A6:A7"/>
    <mergeCell ref="B6:B7"/>
    <mergeCell ref="C6:D6"/>
    <mergeCell ref="E6:F6"/>
    <mergeCell ref="G6:H6"/>
    <mergeCell ref="F5:H5"/>
  </mergeCells>
  <printOptions horizontalCentered="1"/>
  <pageMargins left="0.65" right="0.25" top="0.75" bottom="0.75" header="0.3" footer="0.3"/>
  <pageSetup fitToHeight="0" horizontalDpi="600" verticalDpi="600" orientation="portrait" paperSize="9" scale="95" r:id="rId1"/>
  <headerFooter alignWithMargins="0">
    <oddHeader>&amp;RBiểu mẫu số 16 -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2020-12-02T08:21:54Z</cp:lastPrinted>
  <dcterms:created xsi:type="dcterms:W3CDTF">2017-06-06T06:37:07Z</dcterms:created>
  <dcterms:modified xsi:type="dcterms:W3CDTF">2020-12-07T10:21:26Z</dcterms:modified>
  <cp:category/>
  <cp:version/>
  <cp:contentType/>
  <cp:contentStatus/>
</cp:coreProperties>
</file>