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35" localSheetId="0">'Sheet1'!#REF!</definedName>
    <definedName name="chuong_phuluc_35_name" localSheetId="0">'Sheet1'!$A$2</definedName>
    <definedName name="_xlnm.Print_Area" localSheetId="0">'Sheet1'!$A$1:$K$91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<sst xmlns="http://schemas.openxmlformats.org/spreadsheetml/2006/main" count="108" uniqueCount="107">
  <si>
    <t>STT</t>
  </si>
  <si>
    <t>Tên đơn vị</t>
  </si>
  <si>
    <t>Tổng số</t>
  </si>
  <si>
    <t>Chi dự phòng ngân sách</t>
  </si>
  <si>
    <t>Chi tạo nguồn, điều chỉnh tiền lương</t>
  </si>
  <si>
    <t>Chi chuyển nguồn sang ngân sách năm sau</t>
  </si>
  <si>
    <t>Chi đầu tư phát triển</t>
  </si>
  <si>
    <t>Chi thường xuyên</t>
  </si>
  <si>
    <t>A</t>
  </si>
  <si>
    <t>B</t>
  </si>
  <si>
    <t>TỔNG SỐ</t>
  </si>
  <si>
    <t>I</t>
  </si>
  <si>
    <t>CÁC CƠ QUAN, TỔ CHỨC</t>
  </si>
  <si>
    <t>II</t>
  </si>
  <si>
    <t>III</t>
  </si>
  <si>
    <t>IV</t>
  </si>
  <si>
    <t>CHI DỰ PHÒNG NGÂN SÁCH</t>
  </si>
  <si>
    <t>V</t>
  </si>
  <si>
    <t>CHI TẠO NGUỒN, ĐIỀU CHỈNH TIỀN LƯƠNG</t>
  </si>
  <si>
    <t>VI</t>
  </si>
  <si>
    <t>CHI CHUYỂN NGUỒN SANG NGÂN SÁCH NĂM SAU</t>
  </si>
  <si>
    <t>Đơn vị: Triệu đồng</t>
  </si>
  <si>
    <t>Hệ Đảng</t>
  </si>
  <si>
    <t>CHI BỔ SUNG CÓ MỤC TIÊU CHO NGÂN SÁCH CẤP DƯỚI</t>
  </si>
  <si>
    <t>Văn phòng HĐND&amp;UBND</t>
  </si>
  <si>
    <t>Phòng Tài chính - Kế hoạch</t>
  </si>
  <si>
    <t>Phòng Nội vụ</t>
  </si>
  <si>
    <t>Hội Người tù kháng chiến</t>
  </si>
  <si>
    <t>Hội Nạn nhân chất độc da cam</t>
  </si>
  <si>
    <t>Hội Khuyến học</t>
  </si>
  <si>
    <t>Hội Người mù</t>
  </si>
  <si>
    <t>Hội Người cao tuổi</t>
  </si>
  <si>
    <t>Hội Chữ thập đỏ</t>
  </si>
  <si>
    <t>Hội Cựu chiến binh</t>
  </si>
  <si>
    <t>Hội Nông dân</t>
  </si>
  <si>
    <t>Hội Liên hiệp phụ nữ</t>
  </si>
  <si>
    <t>Quận đoàn</t>
  </si>
  <si>
    <t>Thanh tra</t>
  </si>
  <si>
    <t>Phòng Y tế</t>
  </si>
  <si>
    <t>Phòng Tư pháp</t>
  </si>
  <si>
    <t>Phòng Giáo dục và Đào tạo</t>
  </si>
  <si>
    <t>Phòng Kinh tế</t>
  </si>
  <si>
    <t>Phòng Quản lý đô thị</t>
  </si>
  <si>
    <t>Trạm Khuyến nông</t>
  </si>
  <si>
    <t>Trung tâm Bồi dưỡng chính trị</t>
  </si>
  <si>
    <t>Trung tâm GDNN - GDTX</t>
  </si>
  <si>
    <t>Công an quận</t>
  </si>
  <si>
    <t>Kinh phí thi đua khen thưởng</t>
  </si>
  <si>
    <t>Các khoản chi khác phát sinh còn lại</t>
  </si>
  <si>
    <t>Chi chương trình mục tiêu, nhiệm vụ</t>
  </si>
  <si>
    <t>CHI CHƯƠNG TRÌNH MỤC TIÊU, NHIỆM VỤ</t>
  </si>
  <si>
    <t>Lĩnh vực an toàn giao thông</t>
  </si>
  <si>
    <t>Lĩnh vực kiến thiết thị chính</t>
  </si>
  <si>
    <t>TT Văn hóa - Thể thao và Truyền thanh</t>
  </si>
  <si>
    <t>Ủy ban Mặt trận tổ quốc Việt Nam quận</t>
  </si>
  <si>
    <t>1 = 2+…+6 + 9</t>
  </si>
  <si>
    <t>Ban chỉ huy Quân sự</t>
  </si>
  <si>
    <t>Phòng Văn hóa - Thông tin</t>
  </si>
  <si>
    <t>Phòng Tài nguyên - Môi trường</t>
  </si>
  <si>
    <t>Phòng Lao động - Thương binh và Xã hội</t>
  </si>
  <si>
    <t>Trạm Thủy lợi</t>
  </si>
  <si>
    <t>Ban Quản lý dự án và phát triển quỹ đất quận</t>
  </si>
  <si>
    <r>
      <t xml:space="preserve">Chi đầu tư phát triển </t>
    </r>
    <r>
      <rPr>
        <sz val="11"/>
        <rFont val="Times New Roman"/>
        <family val="1"/>
      </rPr>
      <t>(Không kể chương trình MTQG)</t>
    </r>
  </si>
  <si>
    <t>DỰ TOÁN CHI NGÂN SÁCH CẤP QUẬN CHO TỪNG CƠ QUAN, TỔ CHỨC THEO CƠ CẤU CHI NĂM 2021</t>
  </si>
  <si>
    <t>Trường Mầm non Mai Vàng</t>
  </si>
  <si>
    <t>Trường Mầm non Hoa Hồng</t>
  </si>
  <si>
    <t>Trường Mầm non  Long Hòa</t>
  </si>
  <si>
    <t>Trường Mầm non  Thới An Đông</t>
  </si>
  <si>
    <t>Trường Mầm non Sơn Ca</t>
  </si>
  <si>
    <t>Trường Mầm non  Trà An</t>
  </si>
  <si>
    <t>Trường Mầm non  Họa Mi</t>
  </si>
  <si>
    <t>Trường Mầm non  Bình Thủy</t>
  </si>
  <si>
    <t>Trường Mầm non Long Tuyền</t>
  </si>
  <si>
    <t>Trường Mầm non  Phong Lan</t>
  </si>
  <si>
    <t>Trường Tiểu học Bình Thủy</t>
  </si>
  <si>
    <t>Trường Tiểu học Bình Thủy 2</t>
  </si>
  <si>
    <t>Trường Tiểu học An Thới 1</t>
  </si>
  <si>
    <t>Trường Tiểu học An Thới 2</t>
  </si>
  <si>
    <t>Trường Tiểu học Long Hòa 1</t>
  </si>
  <si>
    <t>Trường Tiểu học Long Hòa 2</t>
  </si>
  <si>
    <t>Trường Tiểu học Long Tuyền 1</t>
  </si>
  <si>
    <t>Trường Tiểu học Long Tuyền 2</t>
  </si>
  <si>
    <t>Trường Tiểu học Trà An</t>
  </si>
  <si>
    <t>Trường Tiểu học Trà Nóc 2</t>
  </si>
  <si>
    <t>Trường Tiểu học Trà Nóc 4</t>
  </si>
  <si>
    <t>Trường Tiểu học Thới An Đông 1</t>
  </si>
  <si>
    <t>Trường Tiểu học Thới An Đông 2</t>
  </si>
  <si>
    <t>Trường Trung học cơ sở Bình Thủy</t>
  </si>
  <si>
    <t xml:space="preserve">Trường Trung học cơ sở  An Thới </t>
  </si>
  <si>
    <t>Trường Trung học cơ sở  Long Hòa</t>
  </si>
  <si>
    <t>Trường Trung học cơ sở  Long Tuyền</t>
  </si>
  <si>
    <t>Trường Trung học cơ sở Trà An</t>
  </si>
  <si>
    <t>Trường Trung học cơ sở  Thới An Đông</t>
  </si>
  <si>
    <t>Chi thường xuyên (Không kể chương trình MTQG)</t>
  </si>
  <si>
    <t>Mua BHYT cho người nghèo, cận nghèo; trẻ em dưới 6 tuổi; hộ gia đình nông nghiệp có mức sống trung bình; người từ đủ 80 tuổi trở lên và người hiến bộ phận cơ thể</t>
  </si>
  <si>
    <t>Kinh phí sửa chữa trường lớp, mua sắm trang thiết bị các điểm trường</t>
  </si>
  <si>
    <t>Kinh phí quỹ tiền lương của biên chế chờ tuyền dụng, nâng bậc lương và các khoản phụ cấp theo lương…</t>
  </si>
  <si>
    <t>Kinh phí thực hiện cấp bù miễn giảm học phí, hỗ trợ chi phí học tập và hỗ trợ tiền ăn trưa cho trẻ em 3, 4, 5 tuổi</t>
  </si>
  <si>
    <t>Kinh phí thực hiện mô hình nông nghiệp đô thị gắn với du lịch</t>
  </si>
  <si>
    <t>Kinh phí thực hiện công trình khắc phục các điểm sạt lở trên địa bàn</t>
  </si>
  <si>
    <t>Ủy thác qua Phòng Giao dịch ngân hàng chính sách xã hội</t>
  </si>
  <si>
    <t>Đề án đổi mới và nâng cao hiệu quả hoạt động của Quỹ Hỗ trợ nông dân giai đoạn 2021 - 2025</t>
  </si>
  <si>
    <t>Hỗ trợ kinh phí hoạt động cho Hội Cựu thanh niên xung phong</t>
  </si>
  <si>
    <t>PHỤ LỤC V</t>
  </si>
  <si>
    <t>Kinh phí bố trí cho các nhiệm vụ chi phát sinh đột xuất trong năm cấp quận</t>
  </si>
  <si>
    <t>Kinh phí bố trí cho các nhiệm vụ chi phát sinh đột xuất trong năm cấp phường</t>
  </si>
  <si>
    <t>(Kèm theo Tờ trình số 1928/TTr-UBND ngày 04 tháng 12 năm 2020 của Ủy ban nhân dân quận Bình Thủy)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</si>
</sst>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@"/>
    <numFmt numFmtId="173" formatCode="_(* #,##0_);_(* \(#,##0\);_(* &quot;-&quot;??_);_(@_)"/>
  </numFmts>
  <fonts count="54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3" fontId="47" fillId="0" borderId="0" xfId="41" applyNumberFormat="1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left" vertical="center"/>
      <protection/>
    </xf>
    <xf numFmtId="172" fontId="2" fillId="0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41" applyNumberFormat="1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3" fillId="0" borderId="0" xfId="41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3" fontId="5" fillId="0" borderId="10" xfId="41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2" fillId="0" borderId="10" xfId="4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0" xfId="4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173" fontId="5" fillId="0" borderId="10" xfId="4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173" fontId="2" fillId="0" borderId="10" xfId="41" applyNumberFormat="1" applyFont="1" applyBorder="1" applyAlignment="1">
      <alignment horizontal="right" vertical="center" wrapText="1"/>
    </xf>
    <xf numFmtId="173" fontId="47" fillId="0" borderId="0" xfId="0" applyNumberFormat="1" applyFont="1" applyAlignment="1">
      <alignment/>
    </xf>
    <xf numFmtId="173" fontId="2" fillId="33" borderId="10" xfId="41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justify" vertical="center"/>
      <protection/>
    </xf>
    <xf numFmtId="172" fontId="2" fillId="0" borderId="10" xfId="0" applyNumberFormat="1" applyFont="1" applyFill="1" applyBorder="1" applyAlignment="1">
      <alignment horizontal="justify" vertical="center" wrapText="1"/>
    </xf>
    <xf numFmtId="173" fontId="5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6.140625" style="1" customWidth="1"/>
    <col min="2" max="2" width="44.7109375" style="1" customWidth="1"/>
    <col min="3" max="3" width="12.00390625" style="1" customWidth="1"/>
    <col min="4" max="4" width="12.57421875" style="2" customWidth="1"/>
    <col min="5" max="5" width="12.00390625" style="1" customWidth="1"/>
    <col min="6" max="6" width="9.28125" style="1" customWidth="1"/>
    <col min="7" max="7" width="9.7109375" style="1" customWidth="1"/>
    <col min="8" max="8" width="8.28125" style="1" customWidth="1"/>
    <col min="9" max="9" width="8.7109375" style="1" customWidth="1"/>
    <col min="10" max="10" width="8.421875" style="1" customWidth="1"/>
    <col min="11" max="11" width="10.57421875" style="1" customWidth="1"/>
    <col min="12" max="16384" width="9.140625" style="1" customWidth="1"/>
  </cols>
  <sheetData>
    <row r="1" spans="1:11" ht="16.5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6.5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8" ht="19.5" customHeight="1">
      <c r="A3" s="38" t="s">
        <v>106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  <c r="M3" s="34"/>
      <c r="N3" s="34"/>
      <c r="O3" s="34"/>
      <c r="P3" s="34"/>
      <c r="Q3" s="34"/>
      <c r="R3" s="34"/>
    </row>
    <row r="4" spans="1:11" ht="5.2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</row>
    <row r="5" spans="1:11" ht="16.5">
      <c r="A5" s="10"/>
      <c r="B5" s="10"/>
      <c r="C5" s="11"/>
      <c r="D5" s="12"/>
      <c r="E5" s="11"/>
      <c r="F5" s="10"/>
      <c r="G5" s="10"/>
      <c r="H5" s="10"/>
      <c r="I5" s="10"/>
      <c r="J5" s="10"/>
      <c r="K5" s="13" t="s">
        <v>21</v>
      </c>
    </row>
    <row r="6" spans="1:11" ht="33.75" customHeight="1">
      <c r="A6" s="33" t="s">
        <v>0</v>
      </c>
      <c r="B6" s="33" t="s">
        <v>1</v>
      </c>
      <c r="C6" s="33" t="s">
        <v>2</v>
      </c>
      <c r="D6" s="32" t="s">
        <v>62</v>
      </c>
      <c r="E6" s="33" t="s">
        <v>93</v>
      </c>
      <c r="F6" s="33" t="s">
        <v>3</v>
      </c>
      <c r="G6" s="33" t="s">
        <v>4</v>
      </c>
      <c r="H6" s="33" t="s">
        <v>49</v>
      </c>
      <c r="I6" s="33"/>
      <c r="J6" s="33"/>
      <c r="K6" s="33" t="s">
        <v>5</v>
      </c>
    </row>
    <row r="7" spans="1:11" ht="65.25" customHeight="1">
      <c r="A7" s="33"/>
      <c r="B7" s="33"/>
      <c r="C7" s="33"/>
      <c r="D7" s="32"/>
      <c r="E7" s="33"/>
      <c r="F7" s="33"/>
      <c r="G7" s="33"/>
      <c r="H7" s="14" t="s">
        <v>2</v>
      </c>
      <c r="I7" s="14" t="s">
        <v>6</v>
      </c>
      <c r="J7" s="14" t="s">
        <v>7</v>
      </c>
      <c r="K7" s="33"/>
    </row>
    <row r="8" spans="1:11" ht="28.5">
      <c r="A8" s="14" t="s">
        <v>8</v>
      </c>
      <c r="B8" s="14" t="s">
        <v>9</v>
      </c>
      <c r="C8" s="14" t="s">
        <v>55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</row>
    <row r="9" spans="1:13" ht="15">
      <c r="A9" s="14"/>
      <c r="B9" s="15" t="s">
        <v>10</v>
      </c>
      <c r="C9" s="16">
        <f>+C10+C85+C86+C87+C88+C91</f>
        <v>515708</v>
      </c>
      <c r="D9" s="16">
        <f>+D10+D85+D86+D87+D88+D91</f>
        <v>188056</v>
      </c>
      <c r="E9" s="16">
        <f>+E10+E85+E86+E87+E88+E91</f>
        <v>312577</v>
      </c>
      <c r="F9" s="16">
        <f aca="true" t="shared" si="0" ref="F9:K9">+F10+F85+F86+F87+F88+F91</f>
        <v>10235</v>
      </c>
      <c r="G9" s="16">
        <f t="shared" si="0"/>
        <v>0</v>
      </c>
      <c r="H9" s="16">
        <f t="shared" si="0"/>
        <v>4840</v>
      </c>
      <c r="I9" s="16">
        <f t="shared" si="0"/>
        <v>0</v>
      </c>
      <c r="J9" s="16">
        <f t="shared" si="0"/>
        <v>4840</v>
      </c>
      <c r="K9" s="16">
        <f t="shared" si="0"/>
        <v>0</v>
      </c>
      <c r="L9" s="28"/>
      <c r="M9" s="28"/>
    </row>
    <row r="10" spans="1:12" ht="15">
      <c r="A10" s="14" t="s">
        <v>11</v>
      </c>
      <c r="B10" s="15" t="s">
        <v>12</v>
      </c>
      <c r="C10" s="17">
        <f>SUM(C11:C84)</f>
        <v>504289</v>
      </c>
      <c r="D10" s="17">
        <f>SUM(D11:D84)</f>
        <v>188056</v>
      </c>
      <c r="E10" s="17">
        <f>SUM(E11:E84)</f>
        <v>312577</v>
      </c>
      <c r="F10" s="17">
        <f aca="true" t="shared" si="1" ref="F10:K10">SUM(F11:F84)</f>
        <v>0</v>
      </c>
      <c r="G10" s="17">
        <f t="shared" si="1"/>
        <v>0</v>
      </c>
      <c r="H10" s="17">
        <f t="shared" si="1"/>
        <v>3656</v>
      </c>
      <c r="I10" s="17">
        <f t="shared" si="1"/>
        <v>0</v>
      </c>
      <c r="J10" s="17">
        <f t="shared" si="1"/>
        <v>3656</v>
      </c>
      <c r="K10" s="17">
        <f t="shared" si="1"/>
        <v>0</v>
      </c>
      <c r="L10" s="28"/>
    </row>
    <row r="11" spans="1:13" ht="17.25" customHeight="1">
      <c r="A11" s="3">
        <v>1</v>
      </c>
      <c r="B11" s="4" t="s">
        <v>24</v>
      </c>
      <c r="C11" s="18">
        <f aca="true" t="shared" si="2" ref="C11:C26">SUM(D11:H11,K11)</f>
        <v>6062</v>
      </c>
      <c r="D11" s="18"/>
      <c r="E11" s="18">
        <v>6002</v>
      </c>
      <c r="F11" s="19"/>
      <c r="G11" s="19"/>
      <c r="H11" s="20">
        <f>SUM(I11:J11)</f>
        <v>60</v>
      </c>
      <c r="I11" s="19"/>
      <c r="J11" s="20">
        <v>60</v>
      </c>
      <c r="K11" s="19"/>
      <c r="L11" s="28"/>
      <c r="M11" s="28"/>
    </row>
    <row r="12" spans="1:11" ht="15">
      <c r="A12" s="3">
        <v>2</v>
      </c>
      <c r="B12" s="4" t="s">
        <v>25</v>
      </c>
      <c r="C12" s="18">
        <f t="shared" si="2"/>
        <v>1279</v>
      </c>
      <c r="D12" s="18"/>
      <c r="E12" s="18">
        <v>1279</v>
      </c>
      <c r="F12" s="19"/>
      <c r="G12" s="19"/>
      <c r="H12" s="19"/>
      <c r="I12" s="19"/>
      <c r="J12" s="19"/>
      <c r="K12" s="19"/>
    </row>
    <row r="13" spans="1:11" ht="15">
      <c r="A13" s="3">
        <v>3</v>
      </c>
      <c r="B13" s="4" t="s">
        <v>26</v>
      </c>
      <c r="C13" s="18">
        <f t="shared" si="2"/>
        <v>1022</v>
      </c>
      <c r="D13" s="18"/>
      <c r="E13" s="18">
        <f>772+250</f>
        <v>1022</v>
      </c>
      <c r="F13" s="19"/>
      <c r="G13" s="19"/>
      <c r="H13" s="19"/>
      <c r="I13" s="19"/>
      <c r="J13" s="19"/>
      <c r="K13" s="19"/>
    </row>
    <row r="14" spans="1:11" ht="15">
      <c r="A14" s="3">
        <v>4</v>
      </c>
      <c r="B14" s="4" t="s">
        <v>42</v>
      </c>
      <c r="C14" s="18">
        <f t="shared" si="2"/>
        <v>86640</v>
      </c>
      <c r="D14" s="29">
        <v>46881</v>
      </c>
      <c r="E14" s="18">
        <f>34691+3068</f>
        <v>37759</v>
      </c>
      <c r="F14" s="19"/>
      <c r="G14" s="19"/>
      <c r="H14" s="27">
        <f>+I14+J14</f>
        <v>2000</v>
      </c>
      <c r="I14" s="27"/>
      <c r="J14" s="27">
        <v>2000</v>
      </c>
      <c r="K14" s="19"/>
    </row>
    <row r="15" spans="1:11" ht="15">
      <c r="A15" s="3">
        <v>5</v>
      </c>
      <c r="B15" s="4" t="s">
        <v>41</v>
      </c>
      <c r="C15" s="18">
        <f t="shared" si="2"/>
        <v>6325</v>
      </c>
      <c r="D15" s="18"/>
      <c r="E15" s="18">
        <v>6325</v>
      </c>
      <c r="F15" s="19"/>
      <c r="G15" s="19"/>
      <c r="H15" s="19"/>
      <c r="I15" s="19"/>
      <c r="J15" s="19"/>
      <c r="K15" s="19"/>
    </row>
    <row r="16" spans="1:11" ht="15">
      <c r="A16" s="3">
        <v>6</v>
      </c>
      <c r="B16" s="4" t="s">
        <v>57</v>
      </c>
      <c r="C16" s="18">
        <f t="shared" si="2"/>
        <v>883</v>
      </c>
      <c r="D16" s="18"/>
      <c r="E16" s="18">
        <v>883</v>
      </c>
      <c r="F16" s="19"/>
      <c r="G16" s="19"/>
      <c r="H16" s="19"/>
      <c r="I16" s="19"/>
      <c r="J16" s="19"/>
      <c r="K16" s="19"/>
    </row>
    <row r="17" spans="1:11" ht="15">
      <c r="A17" s="3">
        <v>7</v>
      </c>
      <c r="B17" s="4" t="s">
        <v>58</v>
      </c>
      <c r="C17" s="18">
        <f t="shared" si="2"/>
        <v>13653</v>
      </c>
      <c r="D17" s="18"/>
      <c r="E17" s="18">
        <v>13653</v>
      </c>
      <c r="F17" s="19"/>
      <c r="G17" s="19"/>
      <c r="H17" s="19"/>
      <c r="I17" s="19"/>
      <c r="J17" s="19"/>
      <c r="K17" s="19"/>
    </row>
    <row r="18" spans="1:11" ht="15">
      <c r="A18" s="3">
        <v>8</v>
      </c>
      <c r="B18" s="4" t="s">
        <v>59</v>
      </c>
      <c r="C18" s="18">
        <f t="shared" si="2"/>
        <v>22441</v>
      </c>
      <c r="D18" s="18"/>
      <c r="E18" s="18">
        <v>22441</v>
      </c>
      <c r="F18" s="19"/>
      <c r="G18" s="19"/>
      <c r="H18" s="19"/>
      <c r="I18" s="19"/>
      <c r="J18" s="19"/>
      <c r="K18" s="19"/>
    </row>
    <row r="19" spans="1:11" ht="15">
      <c r="A19" s="3">
        <v>9</v>
      </c>
      <c r="B19" s="4" t="s">
        <v>40</v>
      </c>
      <c r="C19" s="18">
        <f t="shared" si="2"/>
        <v>2575</v>
      </c>
      <c r="D19" s="18"/>
      <c r="E19" s="18">
        <v>2575</v>
      </c>
      <c r="F19" s="19"/>
      <c r="G19" s="19"/>
      <c r="H19" s="19"/>
      <c r="I19" s="19"/>
      <c r="J19" s="19"/>
      <c r="K19" s="19"/>
    </row>
    <row r="20" spans="1:11" ht="15">
      <c r="A20" s="3">
        <v>10</v>
      </c>
      <c r="B20" s="4" t="s">
        <v>39</v>
      </c>
      <c r="C20" s="18">
        <f t="shared" si="2"/>
        <v>990</v>
      </c>
      <c r="D20" s="18"/>
      <c r="E20" s="18">
        <v>990</v>
      </c>
      <c r="F20" s="19"/>
      <c r="G20" s="19"/>
      <c r="H20" s="19"/>
      <c r="I20" s="19"/>
      <c r="J20" s="19"/>
      <c r="K20" s="19"/>
    </row>
    <row r="21" spans="1:11" ht="15">
      <c r="A21" s="3">
        <v>11</v>
      </c>
      <c r="B21" s="4" t="s">
        <v>38</v>
      </c>
      <c r="C21" s="18">
        <f t="shared" si="2"/>
        <v>419</v>
      </c>
      <c r="D21" s="18"/>
      <c r="E21" s="18">
        <v>419</v>
      </c>
      <c r="F21" s="19"/>
      <c r="G21" s="19"/>
      <c r="H21" s="19"/>
      <c r="I21" s="19"/>
      <c r="J21" s="19"/>
      <c r="K21" s="19"/>
    </row>
    <row r="22" spans="1:11" ht="15">
      <c r="A22" s="3">
        <v>12</v>
      </c>
      <c r="B22" s="4" t="s">
        <v>37</v>
      </c>
      <c r="C22" s="18">
        <f t="shared" si="2"/>
        <v>612</v>
      </c>
      <c r="D22" s="18"/>
      <c r="E22" s="18">
        <v>612</v>
      </c>
      <c r="F22" s="19"/>
      <c r="G22" s="19"/>
      <c r="H22" s="19"/>
      <c r="I22" s="19"/>
      <c r="J22" s="19"/>
      <c r="K22" s="19"/>
    </row>
    <row r="23" spans="1:11" s="9" customFormat="1" ht="15">
      <c r="A23" s="3">
        <v>13</v>
      </c>
      <c r="B23" s="4" t="s">
        <v>22</v>
      </c>
      <c r="C23" s="18">
        <f t="shared" si="2"/>
        <v>10242</v>
      </c>
      <c r="D23" s="18"/>
      <c r="E23" s="18">
        <v>10242</v>
      </c>
      <c r="F23" s="19"/>
      <c r="G23" s="19"/>
      <c r="H23" s="19"/>
      <c r="I23" s="19"/>
      <c r="J23" s="19"/>
      <c r="K23" s="19"/>
    </row>
    <row r="24" spans="1:11" ht="15">
      <c r="A24" s="3">
        <v>14</v>
      </c>
      <c r="B24" s="4" t="s">
        <v>54</v>
      </c>
      <c r="C24" s="18">
        <f t="shared" si="2"/>
        <v>920</v>
      </c>
      <c r="D24" s="18"/>
      <c r="E24" s="18">
        <v>920</v>
      </c>
      <c r="F24" s="19"/>
      <c r="G24" s="19"/>
      <c r="H24" s="19"/>
      <c r="I24" s="19"/>
      <c r="J24" s="19"/>
      <c r="K24" s="19"/>
    </row>
    <row r="25" spans="1:11" ht="15">
      <c r="A25" s="3">
        <v>15</v>
      </c>
      <c r="B25" s="4" t="s">
        <v>36</v>
      </c>
      <c r="C25" s="18">
        <f t="shared" si="2"/>
        <v>405</v>
      </c>
      <c r="D25" s="18"/>
      <c r="E25" s="18">
        <v>405</v>
      </c>
      <c r="F25" s="19"/>
      <c r="G25" s="19"/>
      <c r="H25" s="19"/>
      <c r="I25" s="19"/>
      <c r="J25" s="19"/>
      <c r="K25" s="19"/>
    </row>
    <row r="26" spans="1:11" ht="15">
      <c r="A26" s="3">
        <v>16</v>
      </c>
      <c r="B26" s="4" t="s">
        <v>35</v>
      </c>
      <c r="C26" s="18">
        <f t="shared" si="2"/>
        <v>451</v>
      </c>
      <c r="D26" s="18"/>
      <c r="E26" s="18">
        <v>451</v>
      </c>
      <c r="F26" s="19"/>
      <c r="G26" s="19"/>
      <c r="H26" s="19"/>
      <c r="I26" s="19"/>
      <c r="J26" s="19"/>
      <c r="K26" s="19"/>
    </row>
    <row r="27" spans="1:11" ht="15">
      <c r="A27" s="3">
        <v>17</v>
      </c>
      <c r="B27" s="4" t="s">
        <v>34</v>
      </c>
      <c r="C27" s="18">
        <f aca="true" t="shared" si="3" ref="C27:C84">SUM(D27:H27,K27)</f>
        <v>475</v>
      </c>
      <c r="D27" s="18"/>
      <c r="E27" s="18">
        <v>475</v>
      </c>
      <c r="F27" s="19"/>
      <c r="G27" s="19"/>
      <c r="H27" s="19"/>
      <c r="I27" s="19"/>
      <c r="J27" s="19"/>
      <c r="K27" s="19"/>
    </row>
    <row r="28" spans="1:11" ht="15">
      <c r="A28" s="3">
        <v>18</v>
      </c>
      <c r="B28" s="5" t="s">
        <v>33</v>
      </c>
      <c r="C28" s="18">
        <f t="shared" si="3"/>
        <v>428</v>
      </c>
      <c r="D28" s="18"/>
      <c r="E28" s="18">
        <v>428</v>
      </c>
      <c r="F28" s="19"/>
      <c r="G28" s="19"/>
      <c r="H28" s="19"/>
      <c r="I28" s="19"/>
      <c r="J28" s="19"/>
      <c r="K28" s="19"/>
    </row>
    <row r="29" spans="1:11" ht="15">
      <c r="A29" s="3">
        <v>19</v>
      </c>
      <c r="B29" s="4" t="s">
        <v>32</v>
      </c>
      <c r="C29" s="18">
        <f t="shared" si="3"/>
        <v>298</v>
      </c>
      <c r="D29" s="18"/>
      <c r="E29" s="18">
        <v>298</v>
      </c>
      <c r="F29" s="19"/>
      <c r="G29" s="19"/>
      <c r="H29" s="19"/>
      <c r="I29" s="19"/>
      <c r="J29" s="19"/>
      <c r="K29" s="19"/>
    </row>
    <row r="30" spans="1:11" ht="15">
      <c r="A30" s="3">
        <v>20</v>
      </c>
      <c r="B30" s="4" t="s">
        <v>31</v>
      </c>
      <c r="C30" s="18">
        <f t="shared" si="3"/>
        <v>281</v>
      </c>
      <c r="D30" s="18"/>
      <c r="E30" s="18">
        <v>281</v>
      </c>
      <c r="F30" s="19"/>
      <c r="G30" s="19"/>
      <c r="H30" s="19"/>
      <c r="I30" s="19"/>
      <c r="J30" s="19"/>
      <c r="K30" s="19"/>
    </row>
    <row r="31" spans="1:11" ht="15">
      <c r="A31" s="3">
        <v>21</v>
      </c>
      <c r="B31" s="4" t="s">
        <v>30</v>
      </c>
      <c r="C31" s="18">
        <f t="shared" si="3"/>
        <v>301</v>
      </c>
      <c r="D31" s="18"/>
      <c r="E31" s="18">
        <v>301</v>
      </c>
      <c r="F31" s="19"/>
      <c r="G31" s="19"/>
      <c r="H31" s="19"/>
      <c r="I31" s="19"/>
      <c r="J31" s="19"/>
      <c r="K31" s="19"/>
    </row>
    <row r="32" spans="1:11" ht="15">
      <c r="A32" s="3">
        <v>22</v>
      </c>
      <c r="B32" s="4" t="s">
        <v>29</v>
      </c>
      <c r="C32" s="18">
        <f t="shared" si="3"/>
        <v>298</v>
      </c>
      <c r="D32" s="18"/>
      <c r="E32" s="18">
        <v>298</v>
      </c>
      <c r="F32" s="19"/>
      <c r="G32" s="19"/>
      <c r="H32" s="19"/>
      <c r="I32" s="19"/>
      <c r="J32" s="19"/>
      <c r="K32" s="19"/>
    </row>
    <row r="33" spans="1:11" ht="15">
      <c r="A33" s="3">
        <v>23</v>
      </c>
      <c r="B33" s="4" t="s">
        <v>28</v>
      </c>
      <c r="C33" s="18">
        <f t="shared" si="3"/>
        <v>275</v>
      </c>
      <c r="D33" s="18"/>
      <c r="E33" s="18">
        <v>275</v>
      </c>
      <c r="F33" s="19"/>
      <c r="G33" s="19"/>
      <c r="H33" s="19"/>
      <c r="I33" s="19"/>
      <c r="J33" s="19"/>
      <c r="K33" s="19"/>
    </row>
    <row r="34" spans="1:11" ht="15">
      <c r="A34" s="3">
        <v>24</v>
      </c>
      <c r="B34" s="4" t="s">
        <v>27</v>
      </c>
      <c r="C34" s="18">
        <f t="shared" si="3"/>
        <v>156</v>
      </c>
      <c r="D34" s="18"/>
      <c r="E34" s="18">
        <v>156</v>
      </c>
      <c r="F34" s="19"/>
      <c r="G34" s="19"/>
      <c r="H34" s="19"/>
      <c r="I34" s="19"/>
      <c r="J34" s="19"/>
      <c r="K34" s="19"/>
    </row>
    <row r="35" spans="1:11" ht="15">
      <c r="A35" s="3">
        <v>25</v>
      </c>
      <c r="B35" s="4" t="s">
        <v>43</v>
      </c>
      <c r="C35" s="18">
        <f t="shared" si="3"/>
        <v>911</v>
      </c>
      <c r="D35" s="18"/>
      <c r="E35" s="18">
        <v>911</v>
      </c>
      <c r="F35" s="19"/>
      <c r="G35" s="19"/>
      <c r="H35" s="19"/>
      <c r="I35" s="19"/>
      <c r="J35" s="19"/>
      <c r="K35" s="19"/>
    </row>
    <row r="36" spans="1:11" ht="15">
      <c r="A36" s="3">
        <v>26</v>
      </c>
      <c r="B36" s="4" t="s">
        <v>60</v>
      </c>
      <c r="C36" s="18">
        <f t="shared" si="3"/>
        <v>1065</v>
      </c>
      <c r="D36" s="18"/>
      <c r="E36" s="18">
        <v>1065</v>
      </c>
      <c r="F36" s="19"/>
      <c r="G36" s="19"/>
      <c r="H36" s="19"/>
      <c r="I36" s="19"/>
      <c r="J36" s="19"/>
      <c r="K36" s="19"/>
    </row>
    <row r="37" spans="1:11" ht="15">
      <c r="A37" s="3">
        <v>27</v>
      </c>
      <c r="B37" s="4" t="s">
        <v>44</v>
      </c>
      <c r="C37" s="18">
        <f t="shared" si="3"/>
        <v>2311</v>
      </c>
      <c r="D37" s="18"/>
      <c r="E37" s="18">
        <v>2311</v>
      </c>
      <c r="F37" s="19"/>
      <c r="G37" s="19"/>
      <c r="H37" s="19"/>
      <c r="I37" s="19"/>
      <c r="J37" s="19"/>
      <c r="K37" s="19"/>
    </row>
    <row r="38" spans="1:11" ht="15">
      <c r="A38" s="3">
        <v>28</v>
      </c>
      <c r="B38" s="4" t="s">
        <v>64</v>
      </c>
      <c r="C38" s="18">
        <f t="shared" si="3"/>
        <v>1859</v>
      </c>
      <c r="D38" s="18"/>
      <c r="E38" s="18">
        <v>1859</v>
      </c>
      <c r="F38" s="19"/>
      <c r="G38" s="19"/>
      <c r="H38" s="19"/>
      <c r="I38" s="19"/>
      <c r="J38" s="19"/>
      <c r="K38" s="19"/>
    </row>
    <row r="39" spans="1:11" ht="15">
      <c r="A39" s="3">
        <v>29</v>
      </c>
      <c r="B39" s="4" t="s">
        <v>65</v>
      </c>
      <c r="C39" s="18">
        <f t="shared" si="3"/>
        <v>2086</v>
      </c>
      <c r="D39" s="18"/>
      <c r="E39" s="18">
        <v>2086</v>
      </c>
      <c r="F39" s="19"/>
      <c r="G39" s="19"/>
      <c r="H39" s="19"/>
      <c r="I39" s="19"/>
      <c r="J39" s="19"/>
      <c r="K39" s="19"/>
    </row>
    <row r="40" spans="1:11" ht="15">
      <c r="A40" s="3">
        <v>30</v>
      </c>
      <c r="B40" s="4" t="s">
        <v>66</v>
      </c>
      <c r="C40" s="18">
        <f t="shared" si="3"/>
        <v>2198</v>
      </c>
      <c r="D40" s="18"/>
      <c r="E40" s="18">
        <v>2198</v>
      </c>
      <c r="F40" s="19"/>
      <c r="G40" s="19"/>
      <c r="H40" s="19"/>
      <c r="I40" s="19"/>
      <c r="J40" s="19"/>
      <c r="K40" s="19"/>
    </row>
    <row r="41" spans="1:11" ht="15">
      <c r="A41" s="3">
        <v>31</v>
      </c>
      <c r="B41" s="4" t="s">
        <v>67</v>
      </c>
      <c r="C41" s="18">
        <f t="shared" si="3"/>
        <v>2440</v>
      </c>
      <c r="D41" s="18"/>
      <c r="E41" s="18">
        <v>2440</v>
      </c>
      <c r="F41" s="19"/>
      <c r="G41" s="19"/>
      <c r="H41" s="19"/>
      <c r="I41" s="19"/>
      <c r="J41" s="19"/>
      <c r="K41" s="19"/>
    </row>
    <row r="42" spans="1:11" ht="15">
      <c r="A42" s="3">
        <v>32</v>
      </c>
      <c r="B42" s="4" t="s">
        <v>68</v>
      </c>
      <c r="C42" s="18">
        <f t="shared" si="3"/>
        <v>2998</v>
      </c>
      <c r="D42" s="18"/>
      <c r="E42" s="18">
        <v>2998</v>
      </c>
      <c r="F42" s="19"/>
      <c r="G42" s="19"/>
      <c r="H42" s="19"/>
      <c r="I42" s="19"/>
      <c r="J42" s="19"/>
      <c r="K42" s="19"/>
    </row>
    <row r="43" spans="1:11" ht="15">
      <c r="A43" s="3">
        <v>33</v>
      </c>
      <c r="B43" s="4" t="s">
        <v>69</v>
      </c>
      <c r="C43" s="18">
        <f t="shared" si="3"/>
        <v>2930</v>
      </c>
      <c r="D43" s="18"/>
      <c r="E43" s="18">
        <v>2930</v>
      </c>
      <c r="F43" s="19"/>
      <c r="G43" s="19"/>
      <c r="H43" s="19"/>
      <c r="I43" s="19"/>
      <c r="J43" s="19"/>
      <c r="K43" s="19"/>
    </row>
    <row r="44" spans="1:11" ht="15">
      <c r="A44" s="3">
        <v>34</v>
      </c>
      <c r="B44" s="4" t="s">
        <v>70</v>
      </c>
      <c r="C44" s="18">
        <f t="shared" si="3"/>
        <v>2935</v>
      </c>
      <c r="D44" s="18"/>
      <c r="E44" s="18">
        <v>2935</v>
      </c>
      <c r="F44" s="19"/>
      <c r="G44" s="19"/>
      <c r="H44" s="19"/>
      <c r="I44" s="19"/>
      <c r="J44" s="19"/>
      <c r="K44" s="19"/>
    </row>
    <row r="45" spans="1:11" ht="15">
      <c r="A45" s="3">
        <v>35</v>
      </c>
      <c r="B45" s="4" t="s">
        <v>71</v>
      </c>
      <c r="C45" s="18">
        <f t="shared" si="3"/>
        <v>3414</v>
      </c>
      <c r="D45" s="18"/>
      <c r="E45" s="18">
        <v>3414</v>
      </c>
      <c r="F45" s="19"/>
      <c r="G45" s="19"/>
      <c r="H45" s="19"/>
      <c r="I45" s="19"/>
      <c r="J45" s="19"/>
      <c r="K45" s="19"/>
    </row>
    <row r="46" spans="1:11" ht="15">
      <c r="A46" s="3">
        <v>36</v>
      </c>
      <c r="B46" s="4" t="s">
        <v>72</v>
      </c>
      <c r="C46" s="18">
        <f t="shared" si="3"/>
        <v>2848</v>
      </c>
      <c r="D46" s="18"/>
      <c r="E46" s="18">
        <v>2848</v>
      </c>
      <c r="F46" s="19"/>
      <c r="G46" s="19"/>
      <c r="H46" s="19"/>
      <c r="I46" s="19"/>
      <c r="J46" s="19"/>
      <c r="K46" s="19"/>
    </row>
    <row r="47" spans="1:11" ht="15">
      <c r="A47" s="3">
        <v>37</v>
      </c>
      <c r="B47" s="4" t="s">
        <v>73</v>
      </c>
      <c r="C47" s="18">
        <f t="shared" si="3"/>
        <v>3847</v>
      </c>
      <c r="D47" s="18"/>
      <c r="E47" s="18">
        <v>3847</v>
      </c>
      <c r="F47" s="19"/>
      <c r="G47" s="19"/>
      <c r="H47" s="19"/>
      <c r="I47" s="19"/>
      <c r="J47" s="19"/>
      <c r="K47" s="19"/>
    </row>
    <row r="48" spans="1:11" ht="15">
      <c r="A48" s="3">
        <v>38</v>
      </c>
      <c r="B48" s="4" t="s">
        <v>74</v>
      </c>
      <c r="C48" s="18">
        <f t="shared" si="3"/>
        <v>8031</v>
      </c>
      <c r="D48" s="18"/>
      <c r="E48" s="18">
        <v>8031</v>
      </c>
      <c r="F48" s="19"/>
      <c r="G48" s="19"/>
      <c r="H48" s="19"/>
      <c r="I48" s="19"/>
      <c r="J48" s="19"/>
      <c r="K48" s="19"/>
    </row>
    <row r="49" spans="1:11" ht="15">
      <c r="A49" s="3">
        <v>39</v>
      </c>
      <c r="B49" s="4" t="s">
        <v>75</v>
      </c>
      <c r="C49" s="18">
        <f t="shared" si="3"/>
        <v>5085</v>
      </c>
      <c r="D49" s="18"/>
      <c r="E49" s="18">
        <v>5085</v>
      </c>
      <c r="F49" s="19"/>
      <c r="G49" s="19"/>
      <c r="H49" s="19"/>
      <c r="I49" s="19"/>
      <c r="J49" s="19"/>
      <c r="K49" s="19"/>
    </row>
    <row r="50" spans="1:11" ht="15">
      <c r="A50" s="3">
        <v>40</v>
      </c>
      <c r="B50" s="4" t="s">
        <v>76</v>
      </c>
      <c r="C50" s="18">
        <f t="shared" si="3"/>
        <v>6965</v>
      </c>
      <c r="D50" s="18"/>
      <c r="E50" s="18">
        <v>6965</v>
      </c>
      <c r="F50" s="19"/>
      <c r="G50" s="19"/>
      <c r="H50" s="19"/>
      <c r="I50" s="19"/>
      <c r="J50" s="19"/>
      <c r="K50" s="19"/>
    </row>
    <row r="51" spans="1:11" ht="15">
      <c r="A51" s="3">
        <v>41</v>
      </c>
      <c r="B51" s="4" t="s">
        <v>77</v>
      </c>
      <c r="C51" s="18">
        <f t="shared" si="3"/>
        <v>7881</v>
      </c>
      <c r="D51" s="18"/>
      <c r="E51" s="18">
        <v>7881</v>
      </c>
      <c r="F51" s="19"/>
      <c r="G51" s="19"/>
      <c r="H51" s="19"/>
      <c r="I51" s="19"/>
      <c r="J51" s="19"/>
      <c r="K51" s="19"/>
    </row>
    <row r="52" spans="1:11" ht="15">
      <c r="A52" s="3">
        <v>42</v>
      </c>
      <c r="B52" s="4" t="s">
        <v>78</v>
      </c>
      <c r="C52" s="18">
        <f t="shared" si="3"/>
        <v>5031</v>
      </c>
      <c r="D52" s="18"/>
      <c r="E52" s="18">
        <v>5031</v>
      </c>
      <c r="F52" s="19"/>
      <c r="G52" s="19"/>
      <c r="H52" s="19"/>
      <c r="I52" s="19"/>
      <c r="J52" s="19"/>
      <c r="K52" s="19"/>
    </row>
    <row r="53" spans="1:11" ht="15">
      <c r="A53" s="3">
        <v>43</v>
      </c>
      <c r="B53" s="4" t="s">
        <v>79</v>
      </c>
      <c r="C53" s="18">
        <f t="shared" si="3"/>
        <v>3153</v>
      </c>
      <c r="D53" s="18"/>
      <c r="E53" s="18">
        <v>3153</v>
      </c>
      <c r="F53" s="19"/>
      <c r="G53" s="19"/>
      <c r="H53" s="19"/>
      <c r="I53" s="19"/>
      <c r="J53" s="19"/>
      <c r="K53" s="19"/>
    </row>
    <row r="54" spans="1:11" ht="15">
      <c r="A54" s="3">
        <v>44</v>
      </c>
      <c r="B54" s="4" t="s">
        <v>80</v>
      </c>
      <c r="C54" s="18">
        <f t="shared" si="3"/>
        <v>4099</v>
      </c>
      <c r="D54" s="18"/>
      <c r="E54" s="18">
        <v>4099</v>
      </c>
      <c r="F54" s="19"/>
      <c r="G54" s="19"/>
      <c r="H54" s="19"/>
      <c r="I54" s="19"/>
      <c r="J54" s="19"/>
      <c r="K54" s="19"/>
    </row>
    <row r="55" spans="1:11" ht="15">
      <c r="A55" s="3">
        <v>45</v>
      </c>
      <c r="B55" s="4" t="s">
        <v>81</v>
      </c>
      <c r="C55" s="18">
        <f t="shared" si="3"/>
        <v>5118</v>
      </c>
      <c r="D55" s="18"/>
      <c r="E55" s="18">
        <v>5118</v>
      </c>
      <c r="F55" s="19"/>
      <c r="G55" s="19"/>
      <c r="H55" s="19"/>
      <c r="I55" s="19"/>
      <c r="J55" s="19"/>
      <c r="K55" s="19"/>
    </row>
    <row r="56" spans="1:11" ht="15">
      <c r="A56" s="3">
        <v>46</v>
      </c>
      <c r="B56" s="4" t="s">
        <v>82</v>
      </c>
      <c r="C56" s="18">
        <f t="shared" si="3"/>
        <v>5595</v>
      </c>
      <c r="D56" s="18"/>
      <c r="E56" s="18">
        <v>5595</v>
      </c>
      <c r="F56" s="19"/>
      <c r="G56" s="19"/>
      <c r="H56" s="19"/>
      <c r="I56" s="19"/>
      <c r="J56" s="19"/>
      <c r="K56" s="19"/>
    </row>
    <row r="57" spans="1:11" ht="15">
      <c r="A57" s="3">
        <v>47</v>
      </c>
      <c r="B57" s="4" t="s">
        <v>83</v>
      </c>
      <c r="C57" s="18">
        <f t="shared" si="3"/>
        <v>4873</v>
      </c>
      <c r="D57" s="18"/>
      <c r="E57" s="18">
        <v>4873</v>
      </c>
      <c r="F57" s="19"/>
      <c r="G57" s="19"/>
      <c r="H57" s="19"/>
      <c r="I57" s="19"/>
      <c r="J57" s="19"/>
      <c r="K57" s="19"/>
    </row>
    <row r="58" spans="1:11" ht="15">
      <c r="A58" s="3">
        <v>48</v>
      </c>
      <c r="B58" s="4" t="s">
        <v>84</v>
      </c>
      <c r="C58" s="18">
        <f t="shared" si="3"/>
        <v>4549</v>
      </c>
      <c r="D58" s="18"/>
      <c r="E58" s="18">
        <v>4549</v>
      </c>
      <c r="F58" s="19"/>
      <c r="G58" s="19"/>
      <c r="H58" s="19"/>
      <c r="I58" s="19"/>
      <c r="J58" s="19"/>
      <c r="K58" s="19"/>
    </row>
    <row r="59" spans="1:11" ht="15">
      <c r="A59" s="3">
        <v>49</v>
      </c>
      <c r="B59" s="4" t="s">
        <v>85</v>
      </c>
      <c r="C59" s="18">
        <f t="shared" si="3"/>
        <v>5415</v>
      </c>
      <c r="D59" s="18"/>
      <c r="E59" s="18">
        <v>5415</v>
      </c>
      <c r="F59" s="19"/>
      <c r="G59" s="19"/>
      <c r="H59" s="19"/>
      <c r="I59" s="19"/>
      <c r="J59" s="19"/>
      <c r="K59" s="19"/>
    </row>
    <row r="60" spans="1:11" ht="15">
      <c r="A60" s="3">
        <v>50</v>
      </c>
      <c r="B60" s="4" t="s">
        <v>86</v>
      </c>
      <c r="C60" s="18">
        <f t="shared" si="3"/>
        <v>3796</v>
      </c>
      <c r="D60" s="18"/>
      <c r="E60" s="18">
        <v>3796</v>
      </c>
      <c r="F60" s="19"/>
      <c r="G60" s="19"/>
      <c r="H60" s="19"/>
      <c r="I60" s="19"/>
      <c r="J60" s="19"/>
      <c r="K60" s="19"/>
    </row>
    <row r="61" spans="1:11" ht="15">
      <c r="A61" s="3">
        <v>51</v>
      </c>
      <c r="B61" s="4" t="s">
        <v>87</v>
      </c>
      <c r="C61" s="18">
        <f t="shared" si="3"/>
        <v>9108</v>
      </c>
      <c r="D61" s="18"/>
      <c r="E61" s="18">
        <v>9108</v>
      </c>
      <c r="F61" s="19"/>
      <c r="G61" s="19"/>
      <c r="H61" s="19"/>
      <c r="I61" s="19"/>
      <c r="J61" s="19"/>
      <c r="K61" s="19"/>
    </row>
    <row r="62" spans="1:11" ht="15">
      <c r="A62" s="3">
        <v>52</v>
      </c>
      <c r="B62" s="4" t="s">
        <v>88</v>
      </c>
      <c r="C62" s="18">
        <f t="shared" si="3"/>
        <v>12016</v>
      </c>
      <c r="D62" s="18"/>
      <c r="E62" s="18">
        <v>12016</v>
      </c>
      <c r="F62" s="19"/>
      <c r="G62" s="19"/>
      <c r="H62" s="19"/>
      <c r="I62" s="19"/>
      <c r="J62" s="19"/>
      <c r="K62" s="19"/>
    </row>
    <row r="63" spans="1:11" ht="15">
      <c r="A63" s="3">
        <v>53</v>
      </c>
      <c r="B63" s="4" t="s">
        <v>89</v>
      </c>
      <c r="C63" s="18">
        <f t="shared" si="3"/>
        <v>6383</v>
      </c>
      <c r="D63" s="18"/>
      <c r="E63" s="18">
        <v>6383</v>
      </c>
      <c r="F63" s="19"/>
      <c r="G63" s="19"/>
      <c r="H63" s="19"/>
      <c r="I63" s="19"/>
      <c r="J63" s="19"/>
      <c r="K63" s="19"/>
    </row>
    <row r="64" spans="1:11" ht="15">
      <c r="A64" s="3">
        <v>54</v>
      </c>
      <c r="B64" s="4" t="s">
        <v>90</v>
      </c>
      <c r="C64" s="18">
        <f t="shared" si="3"/>
        <v>7157</v>
      </c>
      <c r="D64" s="18"/>
      <c r="E64" s="18">
        <v>7157</v>
      </c>
      <c r="F64" s="19"/>
      <c r="G64" s="19"/>
      <c r="H64" s="19"/>
      <c r="I64" s="19"/>
      <c r="J64" s="19"/>
      <c r="K64" s="19"/>
    </row>
    <row r="65" spans="1:11" ht="15">
      <c r="A65" s="3">
        <v>55</v>
      </c>
      <c r="B65" s="4" t="s">
        <v>91</v>
      </c>
      <c r="C65" s="18">
        <f t="shared" si="3"/>
        <v>11306</v>
      </c>
      <c r="D65" s="18"/>
      <c r="E65" s="18">
        <v>11306</v>
      </c>
      <c r="F65" s="19"/>
      <c r="G65" s="19"/>
      <c r="H65" s="19"/>
      <c r="I65" s="19"/>
      <c r="J65" s="19"/>
      <c r="K65" s="19"/>
    </row>
    <row r="66" spans="1:11" ht="15">
      <c r="A66" s="3">
        <v>56</v>
      </c>
      <c r="B66" s="4" t="s">
        <v>92</v>
      </c>
      <c r="C66" s="18">
        <f t="shared" si="3"/>
        <v>5474</v>
      </c>
      <c r="D66" s="18"/>
      <c r="E66" s="18">
        <v>5474</v>
      </c>
      <c r="F66" s="19"/>
      <c r="G66" s="19"/>
      <c r="H66" s="19"/>
      <c r="I66" s="19"/>
      <c r="J66" s="19"/>
      <c r="K66" s="19"/>
    </row>
    <row r="67" spans="1:11" ht="15">
      <c r="A67" s="3">
        <v>57</v>
      </c>
      <c r="B67" s="4" t="s">
        <v>45</v>
      </c>
      <c r="C67" s="18">
        <f t="shared" si="3"/>
        <v>2524</v>
      </c>
      <c r="D67" s="18"/>
      <c r="E67" s="18">
        <v>2524</v>
      </c>
      <c r="F67" s="19"/>
      <c r="G67" s="19"/>
      <c r="H67" s="19"/>
      <c r="I67" s="19"/>
      <c r="J67" s="19"/>
      <c r="K67" s="19"/>
    </row>
    <row r="68" spans="1:11" ht="15">
      <c r="A68" s="3">
        <v>58</v>
      </c>
      <c r="B68" s="4" t="s">
        <v>53</v>
      </c>
      <c r="C68" s="18">
        <f t="shared" si="3"/>
        <v>3903</v>
      </c>
      <c r="D68" s="18"/>
      <c r="E68" s="18">
        <v>3903</v>
      </c>
      <c r="F68" s="19"/>
      <c r="G68" s="19"/>
      <c r="H68" s="19"/>
      <c r="I68" s="19"/>
      <c r="J68" s="19"/>
      <c r="K68" s="19"/>
    </row>
    <row r="69" spans="1:11" ht="60">
      <c r="A69" s="3">
        <v>59</v>
      </c>
      <c r="B69" s="30" t="s">
        <v>94</v>
      </c>
      <c r="C69" s="18">
        <f t="shared" si="3"/>
        <v>9435</v>
      </c>
      <c r="D69" s="18"/>
      <c r="E69" s="18">
        <v>9435</v>
      </c>
      <c r="F69" s="19"/>
      <c r="G69" s="19"/>
      <c r="H69" s="19"/>
      <c r="I69" s="19"/>
      <c r="J69" s="19"/>
      <c r="K69" s="19"/>
    </row>
    <row r="70" spans="1:11" ht="15">
      <c r="A70" s="3">
        <v>60</v>
      </c>
      <c r="B70" s="4" t="s">
        <v>56</v>
      </c>
      <c r="C70" s="18">
        <f t="shared" si="3"/>
        <v>5833</v>
      </c>
      <c r="D70" s="18"/>
      <c r="E70" s="18">
        <v>5833</v>
      </c>
      <c r="F70" s="19"/>
      <c r="G70" s="19"/>
      <c r="H70" s="19"/>
      <c r="I70" s="19"/>
      <c r="J70" s="19"/>
      <c r="K70" s="19"/>
    </row>
    <row r="71" spans="1:11" ht="15">
      <c r="A71" s="3">
        <v>61</v>
      </c>
      <c r="B71" s="5" t="s">
        <v>46</v>
      </c>
      <c r="C71" s="18">
        <f t="shared" si="3"/>
        <v>1846</v>
      </c>
      <c r="D71" s="18"/>
      <c r="E71" s="18">
        <v>250</v>
      </c>
      <c r="F71" s="19"/>
      <c r="G71" s="19"/>
      <c r="H71" s="21">
        <f>SUM(I71:J71)</f>
        <v>1596</v>
      </c>
      <c r="I71" s="22"/>
      <c r="J71" s="21">
        <v>1596</v>
      </c>
      <c r="K71" s="19"/>
    </row>
    <row r="72" spans="1:11" ht="15">
      <c r="A72" s="3">
        <v>62</v>
      </c>
      <c r="B72" s="5" t="s">
        <v>47</v>
      </c>
      <c r="C72" s="18">
        <f t="shared" si="3"/>
        <v>2100</v>
      </c>
      <c r="D72" s="18"/>
      <c r="E72" s="18">
        <v>2100</v>
      </c>
      <c r="F72" s="19"/>
      <c r="G72" s="19"/>
      <c r="H72" s="19"/>
      <c r="I72" s="19"/>
      <c r="J72" s="19"/>
      <c r="K72" s="19"/>
    </row>
    <row r="73" spans="1:11" ht="15">
      <c r="A73" s="3">
        <v>63</v>
      </c>
      <c r="B73" s="6" t="s">
        <v>48</v>
      </c>
      <c r="C73" s="18">
        <f t="shared" si="3"/>
        <v>1985</v>
      </c>
      <c r="D73" s="18"/>
      <c r="E73" s="18">
        <f>2000-15</f>
        <v>1985</v>
      </c>
      <c r="F73" s="19"/>
      <c r="G73" s="19"/>
      <c r="H73" s="19"/>
      <c r="I73" s="19"/>
      <c r="J73" s="19"/>
      <c r="K73" s="19"/>
    </row>
    <row r="74" spans="1:11" ht="30">
      <c r="A74" s="3">
        <v>64</v>
      </c>
      <c r="B74" s="6" t="s">
        <v>95</v>
      </c>
      <c r="C74" s="18">
        <f t="shared" si="3"/>
        <v>7706</v>
      </c>
      <c r="D74" s="18"/>
      <c r="E74" s="18">
        <v>7706</v>
      </c>
      <c r="F74" s="19"/>
      <c r="G74" s="19"/>
      <c r="H74" s="19"/>
      <c r="I74" s="19"/>
      <c r="J74" s="19"/>
      <c r="K74" s="19"/>
    </row>
    <row r="75" spans="1:11" ht="45">
      <c r="A75" s="3">
        <v>65</v>
      </c>
      <c r="B75" s="31" t="s">
        <v>96</v>
      </c>
      <c r="C75" s="18">
        <f t="shared" si="3"/>
        <v>6443</v>
      </c>
      <c r="D75" s="18"/>
      <c r="E75" s="18">
        <v>6443</v>
      </c>
      <c r="F75" s="19"/>
      <c r="G75" s="19"/>
      <c r="H75" s="19"/>
      <c r="I75" s="19"/>
      <c r="J75" s="19"/>
      <c r="K75" s="19"/>
    </row>
    <row r="76" spans="1:11" ht="45">
      <c r="A76" s="3">
        <v>66</v>
      </c>
      <c r="B76" s="31" t="s">
        <v>97</v>
      </c>
      <c r="C76" s="18">
        <f t="shared" si="3"/>
        <v>150</v>
      </c>
      <c r="D76" s="18"/>
      <c r="E76" s="18">
        <v>150</v>
      </c>
      <c r="F76" s="19"/>
      <c r="G76" s="19"/>
      <c r="H76" s="19"/>
      <c r="I76" s="19"/>
      <c r="J76" s="19"/>
      <c r="K76" s="19"/>
    </row>
    <row r="77" spans="1:11" ht="30">
      <c r="A77" s="3">
        <v>67</v>
      </c>
      <c r="B77" s="30" t="s">
        <v>98</v>
      </c>
      <c r="C77" s="18">
        <f t="shared" si="3"/>
        <v>200</v>
      </c>
      <c r="D77" s="18"/>
      <c r="E77" s="18">
        <v>200</v>
      </c>
      <c r="F77" s="19"/>
      <c r="G77" s="19"/>
      <c r="H77" s="19"/>
      <c r="I77" s="19"/>
      <c r="J77" s="19"/>
      <c r="K77" s="19"/>
    </row>
    <row r="78" spans="1:11" ht="30">
      <c r="A78" s="3">
        <v>68</v>
      </c>
      <c r="B78" s="30" t="s">
        <v>99</v>
      </c>
      <c r="C78" s="18">
        <f t="shared" si="3"/>
        <v>5330</v>
      </c>
      <c r="D78" s="18"/>
      <c r="E78" s="18">
        <v>5330</v>
      </c>
      <c r="F78" s="19"/>
      <c r="G78" s="19"/>
      <c r="H78" s="19"/>
      <c r="I78" s="19"/>
      <c r="J78" s="19"/>
      <c r="K78" s="19"/>
    </row>
    <row r="79" spans="1:11" ht="30">
      <c r="A79" s="3">
        <v>69</v>
      </c>
      <c r="B79" s="30" t="s">
        <v>105</v>
      </c>
      <c r="C79" s="18">
        <f t="shared" si="3"/>
        <v>2857</v>
      </c>
      <c r="D79" s="18"/>
      <c r="E79" s="18">
        <f>2887-30</f>
        <v>2857</v>
      </c>
      <c r="F79" s="19"/>
      <c r="G79" s="19"/>
      <c r="H79" s="19"/>
      <c r="I79" s="19"/>
      <c r="J79" s="19"/>
      <c r="K79" s="19"/>
    </row>
    <row r="80" spans="1:11" ht="30">
      <c r="A80" s="3">
        <v>70</v>
      </c>
      <c r="B80" s="30" t="s">
        <v>100</v>
      </c>
      <c r="C80" s="18">
        <f t="shared" si="3"/>
        <v>500</v>
      </c>
      <c r="D80" s="18"/>
      <c r="E80" s="18">
        <v>500</v>
      </c>
      <c r="F80" s="19"/>
      <c r="G80" s="19"/>
      <c r="H80" s="19"/>
      <c r="I80" s="19"/>
      <c r="J80" s="19"/>
      <c r="K80" s="19"/>
    </row>
    <row r="81" spans="1:11" ht="30">
      <c r="A81" s="3">
        <v>71</v>
      </c>
      <c r="B81" s="30" t="s">
        <v>101</v>
      </c>
      <c r="C81" s="18">
        <f t="shared" si="3"/>
        <v>100</v>
      </c>
      <c r="D81" s="18"/>
      <c r="E81" s="18">
        <v>100</v>
      </c>
      <c r="F81" s="19"/>
      <c r="G81" s="19"/>
      <c r="H81" s="19"/>
      <c r="I81" s="19"/>
      <c r="J81" s="19"/>
      <c r="K81" s="19"/>
    </row>
    <row r="82" spans="1:11" ht="30">
      <c r="A82" s="3">
        <v>72</v>
      </c>
      <c r="B82" s="30" t="s">
        <v>102</v>
      </c>
      <c r="C82" s="18">
        <f t="shared" si="3"/>
        <v>15</v>
      </c>
      <c r="D82" s="18"/>
      <c r="E82" s="18">
        <v>15</v>
      </c>
      <c r="F82" s="19"/>
      <c r="G82" s="19"/>
      <c r="H82" s="19"/>
      <c r="I82" s="19"/>
      <c r="J82" s="19"/>
      <c r="K82" s="19"/>
    </row>
    <row r="83" spans="1:11" ht="30">
      <c r="A83" s="3">
        <v>73</v>
      </c>
      <c r="B83" s="30" t="s">
        <v>104</v>
      </c>
      <c r="C83" s="18">
        <f t="shared" si="3"/>
        <v>1879</v>
      </c>
      <c r="D83" s="18"/>
      <c r="E83" s="18">
        <f>2831-952</f>
        <v>1879</v>
      </c>
      <c r="F83" s="19"/>
      <c r="G83" s="19"/>
      <c r="H83" s="19"/>
      <c r="I83" s="19"/>
      <c r="J83" s="19"/>
      <c r="K83" s="19"/>
    </row>
    <row r="84" spans="1:11" s="9" customFormat="1" ht="15">
      <c r="A84" s="3">
        <v>74</v>
      </c>
      <c r="B84" s="23" t="s">
        <v>61</v>
      </c>
      <c r="C84" s="18">
        <f t="shared" si="3"/>
        <v>141175</v>
      </c>
      <c r="D84" s="18">
        <v>141175</v>
      </c>
      <c r="E84" s="18"/>
      <c r="F84" s="19"/>
      <c r="G84" s="19"/>
      <c r="H84" s="19"/>
      <c r="I84" s="19"/>
      <c r="J84" s="19"/>
      <c r="K84" s="19"/>
    </row>
    <row r="85" spans="1:11" ht="15">
      <c r="A85" s="14" t="s">
        <v>13</v>
      </c>
      <c r="B85" s="15" t="s">
        <v>16</v>
      </c>
      <c r="C85" s="16">
        <f>SUM(D85:H85,K85)</f>
        <v>10235</v>
      </c>
      <c r="D85" s="16"/>
      <c r="E85" s="16"/>
      <c r="F85" s="16">
        <v>10235</v>
      </c>
      <c r="G85" s="16"/>
      <c r="H85" s="16"/>
      <c r="I85" s="16"/>
      <c r="J85" s="16"/>
      <c r="K85" s="16"/>
    </row>
    <row r="86" spans="1:11" ht="28.5">
      <c r="A86" s="14" t="s">
        <v>14</v>
      </c>
      <c r="B86" s="24" t="s">
        <v>18</v>
      </c>
      <c r="C86" s="16">
        <f>SUM(D86:H86,K86)</f>
        <v>0</v>
      </c>
      <c r="D86" s="16"/>
      <c r="E86" s="16"/>
      <c r="F86" s="16"/>
      <c r="G86" s="16"/>
      <c r="H86" s="16"/>
      <c r="I86" s="16"/>
      <c r="J86" s="16"/>
      <c r="K86" s="16"/>
    </row>
    <row r="87" spans="1:11" ht="31.5" customHeight="1">
      <c r="A87" s="14" t="s">
        <v>15</v>
      </c>
      <c r="B87" s="24" t="s">
        <v>23</v>
      </c>
      <c r="C87" s="16">
        <f>SUM(D87:H87,K87)</f>
        <v>232</v>
      </c>
      <c r="D87" s="16"/>
      <c r="E87" s="16"/>
      <c r="F87" s="16"/>
      <c r="G87" s="16"/>
      <c r="H87" s="25">
        <f>SUM(I87:J87)</f>
        <v>232</v>
      </c>
      <c r="I87" s="16"/>
      <c r="J87" s="16">
        <v>232</v>
      </c>
      <c r="K87" s="16"/>
    </row>
    <row r="88" spans="1:11" ht="28.5">
      <c r="A88" s="14" t="s">
        <v>17</v>
      </c>
      <c r="B88" s="24" t="s">
        <v>50</v>
      </c>
      <c r="C88" s="16">
        <f>SUM(C89:C90)</f>
        <v>952</v>
      </c>
      <c r="D88" s="16"/>
      <c r="E88" s="16"/>
      <c r="F88" s="16"/>
      <c r="G88" s="16"/>
      <c r="H88" s="16">
        <f>SUM(H89:H90)</f>
        <v>952</v>
      </c>
      <c r="I88" s="16"/>
      <c r="J88" s="16">
        <f>SUM(J89:J90)</f>
        <v>952</v>
      </c>
      <c r="K88" s="16"/>
    </row>
    <row r="89" spans="1:11" ht="15">
      <c r="A89" s="19">
        <v>1</v>
      </c>
      <c r="B89" s="26" t="s">
        <v>52</v>
      </c>
      <c r="C89" s="18">
        <f>SUM(D89:H89,K89)</f>
        <v>0</v>
      </c>
      <c r="D89" s="18"/>
      <c r="E89" s="18"/>
      <c r="F89" s="18"/>
      <c r="G89" s="18"/>
      <c r="H89" s="27"/>
      <c r="I89" s="27"/>
      <c r="J89" s="27"/>
      <c r="K89" s="18"/>
    </row>
    <row r="90" spans="1:11" ht="15">
      <c r="A90" s="19">
        <v>2</v>
      </c>
      <c r="B90" s="26" t="s">
        <v>51</v>
      </c>
      <c r="C90" s="18">
        <f>SUM(D90:H90,K90)</f>
        <v>952</v>
      </c>
      <c r="D90" s="18"/>
      <c r="E90" s="18"/>
      <c r="F90" s="18"/>
      <c r="G90" s="18"/>
      <c r="H90" s="27">
        <f>SUM(I90:J90)</f>
        <v>952</v>
      </c>
      <c r="I90" s="27"/>
      <c r="J90" s="27">
        <f>2840-1596-60-232</f>
        <v>952</v>
      </c>
      <c r="K90" s="18"/>
    </row>
    <row r="91" spans="1:11" ht="28.5">
      <c r="A91" s="14" t="s">
        <v>19</v>
      </c>
      <c r="B91" s="24" t="s">
        <v>20</v>
      </c>
      <c r="C91" s="16">
        <f>SUM(D91:H91,K91)</f>
        <v>0</v>
      </c>
      <c r="D91" s="16"/>
      <c r="E91" s="16"/>
      <c r="F91" s="16"/>
      <c r="G91" s="16"/>
      <c r="H91" s="16"/>
      <c r="I91" s="16"/>
      <c r="J91" s="16"/>
      <c r="K91" s="1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ht="15">
      <c r="C95" s="28"/>
    </row>
  </sheetData>
  <sheetProtection/>
  <mergeCells count="15">
    <mergeCell ref="L3:R3"/>
    <mergeCell ref="A1:K1"/>
    <mergeCell ref="A93:K93"/>
    <mergeCell ref="A94:K94"/>
    <mergeCell ref="A2:K2"/>
    <mergeCell ref="A3:K3"/>
    <mergeCell ref="A6:A7"/>
    <mergeCell ref="B6:B7"/>
    <mergeCell ref="C6:C7"/>
    <mergeCell ref="D6:D7"/>
    <mergeCell ref="E6:E7"/>
    <mergeCell ref="F6:F7"/>
    <mergeCell ref="G6:G7"/>
    <mergeCell ref="H6:J6"/>
    <mergeCell ref="K6:K7"/>
  </mergeCells>
  <printOptions horizontalCentered="1"/>
  <pageMargins left="0.5" right="0.5" top="0.72" bottom="0.46" header="0.44" footer="0.23"/>
  <pageSetup fitToHeight="0" horizontalDpi="600" verticalDpi="600" orientation="landscape" paperSize="9" scale="95" r:id="rId1"/>
  <headerFooter>
    <oddHeader>&amp;R&amp;9Biểu mẫu số 35 -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2019-12-03T10:01:40Z</cp:lastPrinted>
  <dcterms:created xsi:type="dcterms:W3CDTF">2017-06-07T02:06:02Z</dcterms:created>
  <dcterms:modified xsi:type="dcterms:W3CDTF">2020-12-08T01:52:49Z</dcterms:modified>
  <cp:category/>
  <cp:version/>
  <cp:contentType/>
  <cp:contentStatus/>
</cp:coreProperties>
</file>